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'сводка'!$A$1:$AB$42</definedName>
    <definedName name="_xlnm.Print_Area" localSheetId="1">'сводка (2)'!$A$1:$W$40</definedName>
  </definedNames>
  <calcPr fullCalcOnLoad="1"/>
</workbook>
</file>

<file path=xl/sharedStrings.xml><?xml version="1.0" encoding="utf-8"?>
<sst xmlns="http://schemas.openxmlformats.org/spreadsheetml/2006/main" count="207" uniqueCount="126">
  <si>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</si>
  <si>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</si>
  <si>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</si>
  <si>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</si>
  <si>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</si>
  <si>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</si>
  <si>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</si>
  <si>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</si>
  <si>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</si>
  <si>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</si>
  <si>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</si>
  <si>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</si>
  <si>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</si>
  <si>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</si>
  <si>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</si>
  <si>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</si>
  <si>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</si>
  <si>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</si>
  <si>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</si>
  <si>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</si>
  <si>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</si>
  <si>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</si>
  <si>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</si>
  <si>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</si>
  <si>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</si>
  <si>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</si>
  <si>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</si>
  <si>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</si>
  <si>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</si>
  <si>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</si>
  <si>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11.ИП КФХ  Николаев С.Л.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</si>
  <si>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</si>
  <si>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</si>
  <si>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</si>
  <si>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</si>
  <si>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</si>
  <si>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</si>
  <si>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</si>
  <si>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</si>
  <si>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</si>
  <si>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</si>
  <si>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</si>
  <si>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</si>
  <si>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</si>
  <si>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</si>
  <si>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</si>
  <si>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</si>
  <si>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</si>
  <si>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</si>
  <si>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</si>
  <si>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</si>
  <si>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</si>
  <si>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чено,</t>
  </si>
  <si>
    <t>12.ф/л ООО "Авангард""Цив.Бекон"</t>
  </si>
  <si>
    <t>Площадь зерновых</t>
  </si>
  <si>
    <t>и зернобобовых культур</t>
  </si>
  <si>
    <t>всего,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</si>
  <si>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</si>
  <si>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</si>
  <si>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</si>
  <si>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</si>
  <si>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</si>
  <si>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</si>
  <si>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</si>
  <si>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силос,</t>
  </si>
  <si>
    <t>под сев</t>
  </si>
  <si>
    <t>план,</t>
  </si>
  <si>
    <t>факт,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</si>
  <si>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</si>
  <si>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</si>
  <si>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</si>
  <si>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</si>
  <si>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</si>
  <si>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</si>
  <si>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12.ФГНУ ЧНИИСХ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</si>
  <si>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</si>
  <si>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</si>
  <si>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</si>
  <si>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</si>
  <si>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</si>
  <si>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</si>
  <si>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</si>
  <si>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</si>
  <si>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</si>
  <si>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</si>
  <si>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</si>
  <si>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</si>
  <si>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</si>
  <si>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</si>
  <si>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</si>
  <si>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</si>
  <si>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</si>
  <si>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</si>
  <si>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</si>
  <si>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</si>
  <si>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рапс</t>
  </si>
  <si>
    <t>Посев озимых</t>
  </si>
  <si>
    <t>культур</t>
  </si>
  <si>
    <t>гка</t>
  </si>
  <si>
    <t>в т. ч.</t>
  </si>
  <si>
    <t>пшен.</t>
  </si>
  <si>
    <t>рожь</t>
  </si>
  <si>
    <t>15.ООО ТД "Хорошавина А.В."</t>
  </si>
  <si>
    <t>14.ООО ТД "Хорошавина А.В."</t>
  </si>
  <si>
    <t xml:space="preserve">Уборка картофеля </t>
  </si>
  <si>
    <t>План</t>
  </si>
  <si>
    <t>Факт</t>
  </si>
  <si>
    <t xml:space="preserve">Валовый </t>
  </si>
  <si>
    <t>Урожайность</t>
  </si>
  <si>
    <t>уборки,</t>
  </si>
  <si>
    <t>убрано, га</t>
  </si>
  <si>
    <t>вика,</t>
  </si>
  <si>
    <t>11.ф/л ООО "Авангард""Цивиль.Бекон"</t>
  </si>
  <si>
    <t>в т. ч. оз.,</t>
  </si>
  <si>
    <t>Озимой рапс</t>
  </si>
  <si>
    <t>скошено,</t>
  </si>
  <si>
    <t>намоло-</t>
  </si>
  <si>
    <t>Лен</t>
  </si>
  <si>
    <t>Хмель</t>
  </si>
  <si>
    <t>валовый</t>
  </si>
  <si>
    <t>уро-</t>
  </si>
  <si>
    <t>жайность,</t>
  </si>
  <si>
    <t>Площадь</t>
  </si>
  <si>
    <t>Информация о сельскохозяйственных работах по состоянию на 31 августа 2018 г.</t>
  </si>
  <si>
    <t>13.CХП "Цивиль"ф/л ЗАО "АФ "Куснар"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</si>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</sst>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2"/>
  <sheetViews>
    <sheetView view="pageBreakPreview" zoomScale="75" zoomScaleNormal="75" zoomScaleSheetLayoutView="75" zoomScalePageLayoutView="0" workbookViewId="0" topLeftCell="A1">
      <pane xSplit="1" ySplit="5" topLeftCell="D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36" sqref="X36"/>
    </sheetView>
  </sheetViews>
  <sheetFormatPr defaultColWidth="9.00390625" defaultRowHeight="12.75"/>
  <cols>
    <col min="1" max="1" width="45.375" style="4" customWidth="1"/>
    <col min="2" max="2" width="14.00390625" style="0" customWidth="1"/>
    <col min="3" max="4" width="12.00390625" style="0" customWidth="1"/>
    <col min="5" max="5" width="10.75390625" style="0" customWidth="1"/>
    <col min="6" max="7" width="10.125" style="0" customWidth="1"/>
    <col min="8" max="8" width="11.00390625" style="0" customWidth="1"/>
    <col min="9" max="9" width="11.25390625" style="0" customWidth="1"/>
    <col min="10" max="11" width="9.25390625" style="0" customWidth="1"/>
    <col min="12" max="12" width="9.625" style="0" customWidth="1"/>
    <col min="13" max="13" width="9.75390625" style="0" customWidth="1"/>
    <col min="14" max="14" width="11.75390625" style="0" customWidth="1"/>
    <col min="15" max="15" width="10.25390625" style="0" customWidth="1"/>
    <col min="16" max="16" width="9.625" style="0" customWidth="1"/>
    <col min="17" max="19" width="10.875" style="0" customWidth="1"/>
    <col min="20" max="21" width="9.125" style="0" customWidth="1"/>
    <col min="22" max="22" width="9.75390625" style="0" customWidth="1"/>
    <col min="23" max="23" width="11.875" style="0" customWidth="1"/>
    <col min="24" max="24" width="12.125" style="0" customWidth="1"/>
    <col min="25" max="25" width="12.00390625" style="0" customWidth="1"/>
    <col min="26" max="26" width="12.25390625" style="0" customWidth="1"/>
    <col min="27" max="27" width="11.125" style="0" customWidth="1"/>
    <col min="28" max="28" width="10.25390625" style="0" customWidth="1"/>
  </cols>
  <sheetData>
    <row r="1" spans="1:26" ht="24" customHeight="1">
      <c r="A1" s="68" t="s">
        <v>123</v>
      </c>
      <c r="B1" s="68"/>
      <c r="C1" s="69"/>
      <c r="D1" s="6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8" ht="18">
      <c r="A2" s="9" t="s">
        <v>1</v>
      </c>
      <c r="B2" s="75" t="s">
        <v>54</v>
      </c>
      <c r="C2" s="76"/>
      <c r="D2" s="72" t="s">
        <v>44</v>
      </c>
      <c r="E2" s="73"/>
      <c r="F2" s="73"/>
      <c r="G2" s="73"/>
      <c r="H2" s="73"/>
      <c r="I2" s="73"/>
      <c r="J2" s="73"/>
      <c r="K2" s="73"/>
      <c r="L2" s="74"/>
      <c r="M2" s="7"/>
      <c r="N2" s="70" t="s">
        <v>41</v>
      </c>
      <c r="O2" s="71"/>
      <c r="P2" s="71"/>
      <c r="Q2" s="71"/>
      <c r="R2" s="71"/>
      <c r="S2" s="71"/>
      <c r="T2" s="71"/>
      <c r="U2" s="71"/>
      <c r="V2" s="71"/>
      <c r="W2" s="8" t="s">
        <v>50</v>
      </c>
      <c r="X2" s="8" t="s">
        <v>57</v>
      </c>
      <c r="Y2" s="79" t="s">
        <v>114</v>
      </c>
      <c r="Z2" s="80"/>
      <c r="AA2" s="67" t="s">
        <v>117</v>
      </c>
      <c r="AB2" s="67"/>
    </row>
    <row r="3" spans="1:28" ht="16.5" customHeight="1">
      <c r="A3" s="10"/>
      <c r="B3" s="77" t="s">
        <v>55</v>
      </c>
      <c r="C3" s="78"/>
      <c r="D3" s="27" t="s">
        <v>35</v>
      </c>
      <c r="E3" s="27" t="s">
        <v>42</v>
      </c>
      <c r="F3" s="27" t="s">
        <v>42</v>
      </c>
      <c r="G3" s="28" t="s">
        <v>46</v>
      </c>
      <c r="H3" s="28" t="s">
        <v>43</v>
      </c>
      <c r="I3" s="28"/>
      <c r="J3" s="28"/>
      <c r="K3" s="28"/>
      <c r="L3" s="28"/>
      <c r="M3" s="28"/>
      <c r="N3" s="26"/>
      <c r="O3" s="26" t="s">
        <v>42</v>
      </c>
      <c r="P3" s="26" t="s">
        <v>42</v>
      </c>
      <c r="Q3" s="26"/>
      <c r="R3" s="26"/>
      <c r="S3" s="26"/>
      <c r="T3" s="26"/>
      <c r="U3" s="37"/>
      <c r="V3" s="37"/>
      <c r="W3" s="27" t="s">
        <v>51</v>
      </c>
      <c r="X3" s="27" t="s">
        <v>58</v>
      </c>
      <c r="Y3" s="38" t="s">
        <v>115</v>
      </c>
      <c r="Z3" s="45" t="s">
        <v>116</v>
      </c>
      <c r="AA3" s="38" t="s">
        <v>115</v>
      </c>
      <c r="AB3" s="45" t="s">
        <v>116</v>
      </c>
    </row>
    <row r="4" spans="1:28" ht="18">
      <c r="A4" s="10" t="s">
        <v>0</v>
      </c>
      <c r="B4" s="29" t="s">
        <v>56</v>
      </c>
      <c r="C4" s="29" t="s">
        <v>113</v>
      </c>
      <c r="D4" s="16"/>
      <c r="E4" s="27" t="s">
        <v>37</v>
      </c>
      <c r="F4" s="27" t="s">
        <v>36</v>
      </c>
      <c r="G4" s="28" t="s">
        <v>47</v>
      </c>
      <c r="H4" s="28" t="s">
        <v>37</v>
      </c>
      <c r="I4" s="29" t="s">
        <v>39</v>
      </c>
      <c r="J4" s="29" t="s">
        <v>40</v>
      </c>
      <c r="K4" s="29" t="s">
        <v>111</v>
      </c>
      <c r="L4" s="29" t="s">
        <v>49</v>
      </c>
      <c r="M4" s="29" t="s">
        <v>34</v>
      </c>
      <c r="N4" s="16" t="s">
        <v>35</v>
      </c>
      <c r="O4" s="27" t="s">
        <v>37</v>
      </c>
      <c r="P4" s="27" t="s">
        <v>36</v>
      </c>
      <c r="Q4" s="28" t="s">
        <v>38</v>
      </c>
      <c r="R4" s="28" t="s">
        <v>45</v>
      </c>
      <c r="S4" s="29" t="s">
        <v>39</v>
      </c>
      <c r="T4" s="29" t="s">
        <v>40</v>
      </c>
      <c r="U4" s="29" t="s">
        <v>111</v>
      </c>
      <c r="V4" s="29" t="s">
        <v>49</v>
      </c>
      <c r="W4" s="16"/>
      <c r="X4" s="16" t="s">
        <v>59</v>
      </c>
      <c r="Y4" s="38"/>
      <c r="Z4" s="45" t="s">
        <v>52</v>
      </c>
      <c r="AA4" s="38"/>
      <c r="AB4" s="45" t="s">
        <v>52</v>
      </c>
    </row>
    <row r="5" spans="1:28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30" t="s">
        <v>5</v>
      </c>
      <c r="M5" s="18"/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18" t="s">
        <v>28</v>
      </c>
      <c r="U5" s="30" t="s">
        <v>28</v>
      </c>
      <c r="V5" s="30" t="s">
        <v>28</v>
      </c>
      <c r="W5" s="18"/>
      <c r="X5" s="18"/>
      <c r="Y5" s="46" t="s">
        <v>5</v>
      </c>
      <c r="Z5" s="65" t="s">
        <v>28</v>
      </c>
      <c r="AA5" s="46" t="s">
        <v>5</v>
      </c>
      <c r="AB5" s="65" t="s">
        <v>28</v>
      </c>
    </row>
    <row r="6" spans="1:28" ht="27.75" customHeight="1">
      <c r="A6" s="14" t="s">
        <v>7</v>
      </c>
      <c r="B6" s="25">
        <v>4365</v>
      </c>
      <c r="C6" s="25">
        <v>883</v>
      </c>
      <c r="D6" s="33">
        <f aca="true" t="shared" si="0" ref="D6:D21">E6+F6+G6+H6+I6+J6+K6+L6</f>
        <v>3245</v>
      </c>
      <c r="E6" s="12">
        <v>883</v>
      </c>
      <c r="F6" s="12"/>
      <c r="G6" s="12"/>
      <c r="H6" s="12">
        <v>879</v>
      </c>
      <c r="I6" s="12">
        <v>1483</v>
      </c>
      <c r="J6" s="12"/>
      <c r="K6" s="12"/>
      <c r="L6" s="12"/>
      <c r="M6" s="19">
        <f aca="true" t="shared" si="1" ref="M6:M26">D6/B6*100</f>
        <v>74.3413516609393</v>
      </c>
      <c r="N6" s="33">
        <f aca="true" t="shared" si="2" ref="N6:N41">O6+P6+Q6+R6+S6+T6+U6+V6</f>
        <v>8422</v>
      </c>
      <c r="O6" s="12">
        <v>2580</v>
      </c>
      <c r="P6" s="12"/>
      <c r="Q6" s="12"/>
      <c r="R6" s="12">
        <v>1736</v>
      </c>
      <c r="S6" s="12">
        <v>4106</v>
      </c>
      <c r="T6" s="12"/>
      <c r="U6" s="12"/>
      <c r="V6" s="12"/>
      <c r="W6" s="19">
        <f aca="true" t="shared" si="3" ref="W6:W42">N6/D6*10</f>
        <v>25.953775038520803</v>
      </c>
      <c r="X6" s="12">
        <v>7</v>
      </c>
      <c r="Y6" s="47"/>
      <c r="Z6" s="39"/>
      <c r="AA6" s="22"/>
      <c r="AB6" s="22"/>
    </row>
    <row r="7" spans="1:28" ht="27.75" customHeight="1">
      <c r="A7" s="14" t="s">
        <v>8</v>
      </c>
      <c r="B7" s="12">
        <v>1100</v>
      </c>
      <c r="C7" s="12">
        <v>500</v>
      </c>
      <c r="D7" s="33">
        <f t="shared" si="0"/>
        <v>1100</v>
      </c>
      <c r="E7" s="12">
        <v>500</v>
      </c>
      <c r="F7" s="12"/>
      <c r="G7" s="12"/>
      <c r="H7" s="12">
        <v>350</v>
      </c>
      <c r="I7" s="12">
        <v>250</v>
      </c>
      <c r="J7" s="12"/>
      <c r="K7" s="12"/>
      <c r="L7" s="12"/>
      <c r="M7" s="19">
        <f t="shared" si="1"/>
        <v>100</v>
      </c>
      <c r="N7" s="33">
        <f t="shared" si="2"/>
        <v>2605</v>
      </c>
      <c r="O7" s="12">
        <v>1280</v>
      </c>
      <c r="P7" s="12"/>
      <c r="Q7" s="12"/>
      <c r="R7" s="12">
        <v>775</v>
      </c>
      <c r="S7" s="12">
        <v>550</v>
      </c>
      <c r="T7" s="12"/>
      <c r="U7" s="12"/>
      <c r="V7" s="12"/>
      <c r="W7" s="19">
        <f t="shared" si="3"/>
        <v>23.68181818181818</v>
      </c>
      <c r="X7" s="12"/>
      <c r="Y7" s="48"/>
      <c r="Z7" s="40"/>
      <c r="AA7" s="22"/>
      <c r="AB7" s="22"/>
    </row>
    <row r="8" spans="1:28" ht="27.75" customHeight="1">
      <c r="A8" s="17" t="s">
        <v>9</v>
      </c>
      <c r="B8" s="12">
        <v>524</v>
      </c>
      <c r="C8" s="12">
        <v>183</v>
      </c>
      <c r="D8" s="33">
        <f t="shared" si="0"/>
        <v>514</v>
      </c>
      <c r="E8" s="12">
        <v>95</v>
      </c>
      <c r="F8" s="12">
        <v>88</v>
      </c>
      <c r="G8" s="12"/>
      <c r="H8" s="12">
        <v>175</v>
      </c>
      <c r="I8" s="12">
        <v>101</v>
      </c>
      <c r="J8" s="12">
        <v>55</v>
      </c>
      <c r="K8" s="12"/>
      <c r="L8" s="12"/>
      <c r="M8" s="19">
        <f t="shared" si="1"/>
        <v>98.09160305343512</v>
      </c>
      <c r="N8" s="33">
        <f t="shared" si="2"/>
        <v>1110</v>
      </c>
      <c r="O8" s="12">
        <v>190</v>
      </c>
      <c r="P8" s="12">
        <v>178</v>
      </c>
      <c r="Q8" s="12"/>
      <c r="R8" s="12">
        <v>385</v>
      </c>
      <c r="S8" s="12">
        <v>242</v>
      </c>
      <c r="T8" s="12">
        <v>115</v>
      </c>
      <c r="U8" s="12"/>
      <c r="V8" s="12"/>
      <c r="W8" s="19">
        <f t="shared" si="3"/>
        <v>21.59533073929961</v>
      </c>
      <c r="X8" s="12">
        <v>1</v>
      </c>
      <c r="Y8" s="49"/>
      <c r="Z8" s="41"/>
      <c r="AA8" s="22"/>
      <c r="AB8" s="22"/>
    </row>
    <row r="9" spans="1:28" ht="27.75" customHeight="1">
      <c r="A9" s="14" t="s">
        <v>10</v>
      </c>
      <c r="B9" s="12">
        <v>300</v>
      </c>
      <c r="C9" s="12"/>
      <c r="D9" s="33">
        <f t="shared" si="0"/>
        <v>40</v>
      </c>
      <c r="E9" s="12"/>
      <c r="F9" s="12"/>
      <c r="G9" s="12"/>
      <c r="H9" s="12"/>
      <c r="I9" s="12">
        <v>40</v>
      </c>
      <c r="J9" s="12"/>
      <c r="K9" s="12"/>
      <c r="L9" s="12"/>
      <c r="M9" s="19">
        <f t="shared" si="1"/>
        <v>13.333333333333334</v>
      </c>
      <c r="N9" s="33">
        <f t="shared" si="2"/>
        <v>80</v>
      </c>
      <c r="O9" s="12"/>
      <c r="P9" s="12"/>
      <c r="Q9" s="12"/>
      <c r="R9" s="12"/>
      <c r="S9" s="12">
        <v>80</v>
      </c>
      <c r="T9" s="12"/>
      <c r="U9" s="12"/>
      <c r="V9" s="12"/>
      <c r="W9" s="19">
        <f t="shared" si="3"/>
        <v>20</v>
      </c>
      <c r="X9" s="12">
        <v>1</v>
      </c>
      <c r="Y9" s="48"/>
      <c r="Z9" s="40"/>
      <c r="AA9" s="22"/>
      <c r="AB9" s="22"/>
    </row>
    <row r="10" spans="1:28" ht="27.75" customHeight="1">
      <c r="A10" s="14" t="s">
        <v>11</v>
      </c>
      <c r="B10" s="12">
        <v>1757</v>
      </c>
      <c r="C10" s="12">
        <v>340</v>
      </c>
      <c r="D10" s="33">
        <f t="shared" si="0"/>
        <v>1292</v>
      </c>
      <c r="E10" s="12">
        <v>280</v>
      </c>
      <c r="F10" s="12">
        <v>60</v>
      </c>
      <c r="G10" s="12"/>
      <c r="H10" s="12">
        <v>347</v>
      </c>
      <c r="I10" s="12">
        <v>470</v>
      </c>
      <c r="J10" s="12">
        <v>50</v>
      </c>
      <c r="K10" s="12">
        <v>85</v>
      </c>
      <c r="L10" s="12"/>
      <c r="M10" s="19">
        <f t="shared" si="1"/>
        <v>73.53443369379625</v>
      </c>
      <c r="N10" s="33">
        <f t="shared" si="2"/>
        <v>2279</v>
      </c>
      <c r="O10" s="12">
        <v>522</v>
      </c>
      <c r="P10" s="12">
        <v>199</v>
      </c>
      <c r="Q10" s="12"/>
      <c r="R10" s="12">
        <v>553</v>
      </c>
      <c r="S10" s="12">
        <v>701</v>
      </c>
      <c r="T10" s="12">
        <v>209</v>
      </c>
      <c r="U10" s="12">
        <v>95</v>
      </c>
      <c r="V10" s="12"/>
      <c r="W10" s="19">
        <f t="shared" si="3"/>
        <v>17.639318885448915</v>
      </c>
      <c r="X10" s="12">
        <v>3</v>
      </c>
      <c r="Y10" s="48"/>
      <c r="Z10" s="40"/>
      <c r="AA10" s="22"/>
      <c r="AB10" s="22"/>
    </row>
    <row r="11" spans="1:28" ht="27.75" customHeight="1">
      <c r="A11" s="14" t="s">
        <v>84</v>
      </c>
      <c r="B11" s="12">
        <v>454</v>
      </c>
      <c r="C11" s="12">
        <v>213</v>
      </c>
      <c r="D11" s="33">
        <f t="shared" si="0"/>
        <v>454</v>
      </c>
      <c r="E11" s="12">
        <v>73</v>
      </c>
      <c r="F11" s="12"/>
      <c r="G11" s="12">
        <v>140</v>
      </c>
      <c r="H11" s="12"/>
      <c r="I11" s="12">
        <v>241</v>
      </c>
      <c r="J11" s="12"/>
      <c r="K11" s="12"/>
      <c r="L11" s="12"/>
      <c r="M11" s="19">
        <f t="shared" si="1"/>
        <v>100</v>
      </c>
      <c r="N11" s="33">
        <f t="shared" si="2"/>
        <v>1275</v>
      </c>
      <c r="O11" s="12">
        <v>206</v>
      </c>
      <c r="P11" s="12"/>
      <c r="Q11" s="12">
        <v>419</v>
      </c>
      <c r="R11" s="12"/>
      <c r="S11" s="12">
        <v>650</v>
      </c>
      <c r="T11" s="12"/>
      <c r="U11" s="12"/>
      <c r="V11" s="12"/>
      <c r="W11" s="19">
        <f t="shared" si="3"/>
        <v>28.083700440528638</v>
      </c>
      <c r="X11" s="12">
        <v>3</v>
      </c>
      <c r="Y11" s="48"/>
      <c r="Z11" s="40"/>
      <c r="AA11" s="22"/>
      <c r="AB11" s="22"/>
    </row>
    <row r="12" spans="1:28" ht="30" customHeight="1">
      <c r="A12" s="14" t="s">
        <v>12</v>
      </c>
      <c r="B12" s="12">
        <v>350</v>
      </c>
      <c r="C12" s="12"/>
      <c r="D12" s="33">
        <f t="shared" si="0"/>
        <v>60</v>
      </c>
      <c r="E12" s="12"/>
      <c r="F12" s="12"/>
      <c r="G12" s="12"/>
      <c r="H12" s="12"/>
      <c r="I12" s="12">
        <v>60</v>
      </c>
      <c r="J12" s="12"/>
      <c r="K12" s="12"/>
      <c r="L12" s="12"/>
      <c r="M12" s="19">
        <f t="shared" si="1"/>
        <v>17.142857142857142</v>
      </c>
      <c r="N12" s="33">
        <f t="shared" si="2"/>
        <v>132</v>
      </c>
      <c r="O12" s="12"/>
      <c r="P12" s="12"/>
      <c r="Q12" s="12"/>
      <c r="R12" s="12"/>
      <c r="S12" s="12">
        <v>132</v>
      </c>
      <c r="T12" s="12"/>
      <c r="U12" s="12"/>
      <c r="V12" s="12"/>
      <c r="W12" s="19">
        <f t="shared" si="3"/>
        <v>22</v>
      </c>
      <c r="X12" s="12">
        <v>1</v>
      </c>
      <c r="Y12" s="48"/>
      <c r="Z12" s="40"/>
      <c r="AA12" s="22"/>
      <c r="AB12" s="22"/>
    </row>
    <row r="13" spans="1:28" ht="27.75" customHeight="1">
      <c r="A13" s="14" t="s">
        <v>13</v>
      </c>
      <c r="B13" s="12">
        <v>193</v>
      </c>
      <c r="C13" s="12">
        <v>58</v>
      </c>
      <c r="D13" s="33">
        <f t="shared" si="0"/>
        <v>193</v>
      </c>
      <c r="E13" s="12">
        <v>58</v>
      </c>
      <c r="F13" s="12"/>
      <c r="G13" s="12"/>
      <c r="H13" s="12">
        <v>92</v>
      </c>
      <c r="I13" s="12">
        <v>43</v>
      </c>
      <c r="J13" s="12"/>
      <c r="K13" s="12"/>
      <c r="L13" s="12"/>
      <c r="M13" s="19">
        <f t="shared" si="1"/>
        <v>100</v>
      </c>
      <c r="N13" s="33">
        <f t="shared" si="2"/>
        <v>489</v>
      </c>
      <c r="O13" s="12">
        <v>145</v>
      </c>
      <c r="P13" s="12"/>
      <c r="Q13" s="12"/>
      <c r="R13" s="12">
        <v>230</v>
      </c>
      <c r="S13" s="12">
        <v>114</v>
      </c>
      <c r="T13" s="12"/>
      <c r="U13" s="12"/>
      <c r="V13" s="12"/>
      <c r="W13" s="19">
        <f t="shared" si="3"/>
        <v>25.33678756476684</v>
      </c>
      <c r="X13" s="12"/>
      <c r="Y13" s="48"/>
      <c r="Z13" s="40"/>
      <c r="AA13" s="22"/>
      <c r="AB13" s="22"/>
    </row>
    <row r="14" spans="1:28" ht="27.75" customHeight="1">
      <c r="A14" s="14" t="s">
        <v>14</v>
      </c>
      <c r="B14" s="12">
        <v>40</v>
      </c>
      <c r="C14" s="12">
        <v>10</v>
      </c>
      <c r="D14" s="33">
        <f t="shared" si="0"/>
        <v>40</v>
      </c>
      <c r="E14" s="12">
        <v>10</v>
      </c>
      <c r="F14" s="12"/>
      <c r="G14" s="12"/>
      <c r="H14" s="12"/>
      <c r="I14" s="12">
        <v>30</v>
      </c>
      <c r="J14" s="12"/>
      <c r="K14" s="12"/>
      <c r="L14" s="12"/>
      <c r="M14" s="19">
        <f t="shared" si="1"/>
        <v>100</v>
      </c>
      <c r="N14" s="33">
        <f t="shared" si="2"/>
        <v>100</v>
      </c>
      <c r="O14" s="12">
        <v>25</v>
      </c>
      <c r="P14" s="12"/>
      <c r="Q14" s="12"/>
      <c r="R14" s="12"/>
      <c r="S14" s="12">
        <v>75</v>
      </c>
      <c r="T14" s="12"/>
      <c r="U14" s="12"/>
      <c r="V14" s="12"/>
      <c r="W14" s="19">
        <f t="shared" si="3"/>
        <v>25</v>
      </c>
      <c r="X14" s="12"/>
      <c r="Y14" s="48"/>
      <c r="Z14" s="40"/>
      <c r="AA14" s="22"/>
      <c r="AB14" s="22"/>
    </row>
    <row r="15" spans="1:28" ht="27.75" customHeight="1">
      <c r="A15" s="14" t="s">
        <v>15</v>
      </c>
      <c r="B15" s="12">
        <v>350</v>
      </c>
      <c r="C15" s="12"/>
      <c r="D15" s="33">
        <f t="shared" si="0"/>
        <v>220</v>
      </c>
      <c r="E15" s="12"/>
      <c r="F15" s="12"/>
      <c r="G15" s="12"/>
      <c r="H15" s="12"/>
      <c r="I15" s="12">
        <v>220</v>
      </c>
      <c r="J15" s="12"/>
      <c r="K15" s="12"/>
      <c r="L15" s="12"/>
      <c r="M15" s="19">
        <f t="shared" si="1"/>
        <v>62.857142857142854</v>
      </c>
      <c r="N15" s="33">
        <f t="shared" si="2"/>
        <v>525</v>
      </c>
      <c r="O15" s="60"/>
      <c r="P15" s="12"/>
      <c r="Q15" s="12"/>
      <c r="R15" s="12"/>
      <c r="S15" s="12">
        <v>525</v>
      </c>
      <c r="T15" s="12"/>
      <c r="U15" s="12"/>
      <c r="V15" s="12"/>
      <c r="W15" s="19">
        <f t="shared" si="3"/>
        <v>23.863636363636363</v>
      </c>
      <c r="X15" s="12">
        <v>1</v>
      </c>
      <c r="Y15" s="48"/>
      <c r="Z15" s="40"/>
      <c r="AA15" s="22"/>
      <c r="AB15" s="22"/>
    </row>
    <row r="16" spans="1:28" ht="27.75" customHeight="1">
      <c r="A16" s="14" t="s">
        <v>16</v>
      </c>
      <c r="B16" s="12">
        <v>78</v>
      </c>
      <c r="C16" s="12"/>
      <c r="D16" s="33">
        <f t="shared" si="0"/>
        <v>0</v>
      </c>
      <c r="E16" s="12"/>
      <c r="F16" s="12"/>
      <c r="G16" s="12"/>
      <c r="H16" s="12"/>
      <c r="I16" s="12"/>
      <c r="J16" s="12"/>
      <c r="K16" s="12"/>
      <c r="L16" s="12"/>
      <c r="M16" s="19">
        <f t="shared" si="1"/>
        <v>0</v>
      </c>
      <c r="N16" s="33">
        <f t="shared" si="2"/>
        <v>0</v>
      </c>
      <c r="O16" s="12"/>
      <c r="P16" s="12"/>
      <c r="Q16" s="12"/>
      <c r="R16" s="12"/>
      <c r="S16" s="12"/>
      <c r="T16" s="12"/>
      <c r="U16" s="12"/>
      <c r="V16" s="12"/>
      <c r="W16" s="19" t="e">
        <f t="shared" si="3"/>
        <v>#DIV/0!</v>
      </c>
      <c r="X16" s="12"/>
      <c r="Y16" s="48"/>
      <c r="Z16" s="40"/>
      <c r="AA16" s="22"/>
      <c r="AB16" s="22"/>
    </row>
    <row r="17" spans="1:28" ht="27.75" customHeight="1">
      <c r="A17" s="14" t="s">
        <v>53</v>
      </c>
      <c r="B17" s="12">
        <v>3716</v>
      </c>
      <c r="C17" s="12">
        <v>1652</v>
      </c>
      <c r="D17" s="33">
        <f t="shared" si="0"/>
        <v>3716</v>
      </c>
      <c r="E17" s="12">
        <v>1652</v>
      </c>
      <c r="F17" s="12"/>
      <c r="G17" s="12"/>
      <c r="H17" s="12">
        <v>311</v>
      </c>
      <c r="I17" s="12">
        <v>1753</v>
      </c>
      <c r="J17" s="12"/>
      <c r="K17" s="12"/>
      <c r="L17" s="12"/>
      <c r="M17" s="19">
        <f t="shared" si="1"/>
        <v>100</v>
      </c>
      <c r="N17" s="33">
        <f t="shared" si="2"/>
        <v>16245</v>
      </c>
      <c r="O17" s="12">
        <v>8080</v>
      </c>
      <c r="P17" s="12"/>
      <c r="Q17" s="12"/>
      <c r="R17" s="12">
        <v>1072</v>
      </c>
      <c r="S17" s="12">
        <v>7093</v>
      </c>
      <c r="T17" s="12"/>
      <c r="U17" s="12"/>
      <c r="V17" s="12"/>
      <c r="W17" s="19">
        <f t="shared" si="3"/>
        <v>43.71636167922497</v>
      </c>
      <c r="X17" s="12"/>
      <c r="Y17" s="48"/>
      <c r="Z17" s="40"/>
      <c r="AA17" s="22"/>
      <c r="AB17" s="22"/>
    </row>
    <row r="18" spans="1:28" ht="27.75" customHeight="1">
      <c r="A18" s="14" t="s">
        <v>25</v>
      </c>
      <c r="B18" s="12">
        <v>522</v>
      </c>
      <c r="C18" s="12">
        <v>112</v>
      </c>
      <c r="D18" s="33">
        <f t="shared" si="0"/>
        <v>403</v>
      </c>
      <c r="E18" s="12">
        <v>85</v>
      </c>
      <c r="F18" s="12">
        <v>27</v>
      </c>
      <c r="G18" s="12"/>
      <c r="H18" s="12">
        <v>113</v>
      </c>
      <c r="I18" s="12">
        <v>130</v>
      </c>
      <c r="J18" s="12">
        <v>48</v>
      </c>
      <c r="K18" s="12"/>
      <c r="L18" s="12"/>
      <c r="M18" s="19">
        <f t="shared" si="1"/>
        <v>77.20306513409962</v>
      </c>
      <c r="N18" s="33">
        <f t="shared" si="2"/>
        <v>1489</v>
      </c>
      <c r="O18" s="12">
        <v>327</v>
      </c>
      <c r="P18" s="12">
        <v>104</v>
      </c>
      <c r="Q18" s="12"/>
      <c r="R18" s="12">
        <v>403</v>
      </c>
      <c r="S18" s="12">
        <v>465</v>
      </c>
      <c r="T18" s="12">
        <v>190</v>
      </c>
      <c r="U18" s="12"/>
      <c r="V18" s="19"/>
      <c r="W18" s="19">
        <f t="shared" si="3"/>
        <v>36.94789081885856</v>
      </c>
      <c r="X18" s="12">
        <v>2</v>
      </c>
      <c r="Y18" s="48"/>
      <c r="Z18" s="40"/>
      <c r="AA18" s="22"/>
      <c r="AB18" s="22"/>
    </row>
    <row r="19" spans="1:232" ht="27.75" customHeight="1">
      <c r="A19" s="14" t="s">
        <v>27</v>
      </c>
      <c r="B19" s="12">
        <v>2055</v>
      </c>
      <c r="C19" s="12">
        <v>740</v>
      </c>
      <c r="D19" s="33">
        <f t="shared" si="0"/>
        <v>1356</v>
      </c>
      <c r="E19" s="12">
        <v>190</v>
      </c>
      <c r="F19" s="12">
        <v>500</v>
      </c>
      <c r="G19" s="12"/>
      <c r="H19" s="12"/>
      <c r="I19" s="12">
        <v>530</v>
      </c>
      <c r="J19" s="12">
        <v>136</v>
      </c>
      <c r="K19" s="12"/>
      <c r="L19" s="12"/>
      <c r="M19" s="19">
        <f t="shared" si="1"/>
        <v>65.985401459854</v>
      </c>
      <c r="N19" s="33">
        <f t="shared" si="2"/>
        <v>3816</v>
      </c>
      <c r="O19" s="12">
        <v>350</v>
      </c>
      <c r="P19" s="12">
        <v>1560</v>
      </c>
      <c r="Q19" s="12"/>
      <c r="R19" s="12"/>
      <c r="S19" s="12">
        <v>1580</v>
      </c>
      <c r="T19" s="12">
        <v>326</v>
      </c>
      <c r="U19" s="12"/>
      <c r="V19" s="12"/>
      <c r="W19" s="19">
        <f t="shared" si="3"/>
        <v>28.141592920353983</v>
      </c>
      <c r="X19" s="12">
        <v>5</v>
      </c>
      <c r="Y19" s="48"/>
      <c r="Z19" s="40"/>
      <c r="AA19" s="23"/>
      <c r="AB19" s="2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</row>
    <row r="20" spans="1:232" ht="27.75" customHeight="1">
      <c r="A20" s="14" t="s">
        <v>102</v>
      </c>
      <c r="B20" s="12">
        <v>1434</v>
      </c>
      <c r="C20" s="12">
        <v>825</v>
      </c>
      <c r="D20" s="33">
        <f t="shared" si="0"/>
        <v>1224</v>
      </c>
      <c r="E20" s="12">
        <v>420</v>
      </c>
      <c r="F20" s="12">
        <v>405</v>
      </c>
      <c r="G20" s="12"/>
      <c r="H20" s="12">
        <v>50</v>
      </c>
      <c r="I20" s="12">
        <v>349</v>
      </c>
      <c r="J20" s="12"/>
      <c r="K20" s="12"/>
      <c r="L20" s="12"/>
      <c r="M20" s="19">
        <f t="shared" si="1"/>
        <v>85.35564853556485</v>
      </c>
      <c r="N20" s="33">
        <f t="shared" si="2"/>
        <v>2626</v>
      </c>
      <c r="O20" s="12">
        <v>923</v>
      </c>
      <c r="P20" s="12">
        <v>825</v>
      </c>
      <c r="Q20" s="12"/>
      <c r="R20" s="12">
        <v>180</v>
      </c>
      <c r="S20" s="12">
        <v>698</v>
      </c>
      <c r="T20" s="12"/>
      <c r="U20" s="12"/>
      <c r="V20" s="12"/>
      <c r="W20" s="19">
        <f t="shared" si="3"/>
        <v>21.454248366013072</v>
      </c>
      <c r="X20" s="12">
        <v>3</v>
      </c>
      <c r="Y20" s="50">
        <v>100</v>
      </c>
      <c r="Z20" s="44">
        <v>90</v>
      </c>
      <c r="AA20" s="23"/>
      <c r="AB20" s="23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</row>
    <row r="21" spans="1:232" ht="27.75" customHeight="1">
      <c r="A21" s="14" t="s">
        <v>90</v>
      </c>
      <c r="B21" s="12">
        <v>100</v>
      </c>
      <c r="C21" s="12"/>
      <c r="D21" s="33">
        <f t="shared" si="0"/>
        <v>100</v>
      </c>
      <c r="E21" s="12"/>
      <c r="F21" s="12"/>
      <c r="G21" s="12"/>
      <c r="H21" s="12">
        <v>100</v>
      </c>
      <c r="I21" s="12"/>
      <c r="J21" s="12"/>
      <c r="K21" s="12"/>
      <c r="L21" s="12"/>
      <c r="M21" s="19">
        <f t="shared" si="1"/>
        <v>100</v>
      </c>
      <c r="N21" s="33">
        <f t="shared" si="2"/>
        <v>250</v>
      </c>
      <c r="O21" s="12"/>
      <c r="P21" s="12"/>
      <c r="Q21" s="12"/>
      <c r="R21" s="12">
        <v>250</v>
      </c>
      <c r="S21" s="12"/>
      <c r="T21" s="12"/>
      <c r="U21" s="12"/>
      <c r="V21" s="12"/>
      <c r="W21" s="19">
        <f t="shared" si="3"/>
        <v>25</v>
      </c>
      <c r="X21" s="12">
        <v>1</v>
      </c>
      <c r="Y21" s="48"/>
      <c r="Z21" s="40"/>
      <c r="AA21" s="23"/>
      <c r="AB21" s="23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ht="27.75" customHeight="1">
      <c r="A22" s="15" t="s">
        <v>6</v>
      </c>
      <c r="B22" s="5">
        <f>SUM(B6:B21)</f>
        <v>17338</v>
      </c>
      <c r="C22" s="5">
        <f>SUM(C6:C21)</f>
        <v>5516</v>
      </c>
      <c r="D22" s="33">
        <f>E22+F22+G22+H22+I22+J22+K22+L22</f>
        <v>13957</v>
      </c>
      <c r="E22" s="5">
        <f aca="true" t="shared" si="4" ref="E22:L22">SUM(E6:E21)</f>
        <v>4246</v>
      </c>
      <c r="F22" s="5">
        <f t="shared" si="4"/>
        <v>1080</v>
      </c>
      <c r="G22" s="5">
        <f t="shared" si="4"/>
        <v>140</v>
      </c>
      <c r="H22" s="5">
        <f t="shared" si="4"/>
        <v>2417</v>
      </c>
      <c r="I22" s="5">
        <f t="shared" si="4"/>
        <v>5700</v>
      </c>
      <c r="J22" s="5">
        <f t="shared" si="4"/>
        <v>289</v>
      </c>
      <c r="K22" s="5">
        <f t="shared" si="4"/>
        <v>85</v>
      </c>
      <c r="L22" s="5">
        <f t="shared" si="4"/>
        <v>0</v>
      </c>
      <c r="M22" s="58">
        <f t="shared" si="1"/>
        <v>80.49948090898604</v>
      </c>
      <c r="N22" s="33">
        <f t="shared" si="2"/>
        <v>41443</v>
      </c>
      <c r="O22" s="5">
        <f>SUM(O6:O21)</f>
        <v>14628</v>
      </c>
      <c r="P22" s="5">
        <f aca="true" t="shared" si="5" ref="P22:V22">SUM(P6:P21)</f>
        <v>2866</v>
      </c>
      <c r="Q22" s="5">
        <f t="shared" si="5"/>
        <v>419</v>
      </c>
      <c r="R22" s="5">
        <f t="shared" si="5"/>
        <v>5584</v>
      </c>
      <c r="S22" s="5">
        <f t="shared" si="5"/>
        <v>17011</v>
      </c>
      <c r="T22" s="5">
        <f t="shared" si="5"/>
        <v>840</v>
      </c>
      <c r="U22" s="5">
        <f t="shared" si="5"/>
        <v>95</v>
      </c>
      <c r="V22" s="5">
        <f t="shared" si="5"/>
        <v>0</v>
      </c>
      <c r="W22" s="34">
        <f t="shared" si="3"/>
        <v>29.693343841799816</v>
      </c>
      <c r="X22" s="5">
        <f>SUM(X6:X21)</f>
        <v>28</v>
      </c>
      <c r="Y22" s="50">
        <f>SUM(Y6:Y21)</f>
        <v>100</v>
      </c>
      <c r="Z22" s="12">
        <f>SUM(Z6:Z21)</f>
        <v>90</v>
      </c>
      <c r="AA22" s="12">
        <f>SUM(AA6:AA21)</f>
        <v>0</v>
      </c>
      <c r="AB22" s="12">
        <f>SUM(AB6:AB21)</f>
        <v>0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ht="27.75" customHeight="1">
      <c r="A23" s="14" t="s">
        <v>4</v>
      </c>
      <c r="B23" s="12">
        <v>326</v>
      </c>
      <c r="C23" s="12">
        <v>100</v>
      </c>
      <c r="D23" s="33">
        <f aca="true" t="shared" si="6" ref="D23:D40">E23+F23+G23+H23+I23+J23+K23+L23</f>
        <v>100</v>
      </c>
      <c r="E23" s="12"/>
      <c r="F23" s="12">
        <v>100</v>
      </c>
      <c r="G23" s="12"/>
      <c r="H23" s="12"/>
      <c r="I23" s="5"/>
      <c r="J23" s="5"/>
      <c r="K23" s="5"/>
      <c r="L23" s="5"/>
      <c r="M23" s="19">
        <f t="shared" si="1"/>
        <v>30.67484662576687</v>
      </c>
      <c r="N23" s="33">
        <f t="shared" si="2"/>
        <v>200</v>
      </c>
      <c r="O23" s="59"/>
      <c r="P23" s="13">
        <v>200</v>
      </c>
      <c r="Q23" s="5"/>
      <c r="R23" s="5"/>
      <c r="S23" s="5"/>
      <c r="T23" s="5"/>
      <c r="U23" s="5"/>
      <c r="V23" s="5"/>
      <c r="W23" s="19">
        <f t="shared" si="3"/>
        <v>20</v>
      </c>
      <c r="X23" s="12"/>
      <c r="Y23" s="44"/>
      <c r="Z23" s="44"/>
      <c r="AA23" s="35">
        <v>200</v>
      </c>
      <c r="AB23" s="35">
        <v>120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1:232" ht="27.75" customHeight="1">
      <c r="A24" s="14" t="s">
        <v>17</v>
      </c>
      <c r="B24" s="12">
        <v>650</v>
      </c>
      <c r="C24" s="12"/>
      <c r="D24" s="33">
        <f t="shared" si="6"/>
        <v>180</v>
      </c>
      <c r="E24" s="12"/>
      <c r="F24" s="12"/>
      <c r="G24" s="12"/>
      <c r="H24" s="12"/>
      <c r="I24" s="13">
        <v>180</v>
      </c>
      <c r="J24" s="5"/>
      <c r="K24" s="5"/>
      <c r="L24" s="5"/>
      <c r="M24" s="19">
        <f t="shared" si="1"/>
        <v>27.692307692307693</v>
      </c>
      <c r="N24" s="33">
        <f t="shared" si="2"/>
        <v>450</v>
      </c>
      <c r="O24" s="12"/>
      <c r="P24" s="12"/>
      <c r="Q24" s="12"/>
      <c r="R24" s="12"/>
      <c r="S24" s="12">
        <v>450</v>
      </c>
      <c r="T24" s="12"/>
      <c r="U24" s="12"/>
      <c r="V24" s="12"/>
      <c r="W24" s="19">
        <f t="shared" si="3"/>
        <v>25</v>
      </c>
      <c r="X24" s="12">
        <v>1</v>
      </c>
      <c r="Y24" s="40"/>
      <c r="Z24" s="40"/>
      <c r="AA24" s="35"/>
      <c r="AB24" s="3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ht="27.75" customHeight="1">
      <c r="A25" s="14" t="s">
        <v>18</v>
      </c>
      <c r="B25" s="12">
        <v>65</v>
      </c>
      <c r="C25" s="12"/>
      <c r="D25" s="33">
        <f t="shared" si="6"/>
        <v>0</v>
      </c>
      <c r="E25" s="12"/>
      <c r="F25" s="12"/>
      <c r="G25" s="12"/>
      <c r="H25" s="12"/>
      <c r="I25" s="13"/>
      <c r="J25" s="5"/>
      <c r="K25" s="5"/>
      <c r="L25" s="5"/>
      <c r="M25" s="19">
        <f t="shared" si="1"/>
        <v>0</v>
      </c>
      <c r="N25" s="33">
        <f t="shared" si="2"/>
        <v>0</v>
      </c>
      <c r="O25" s="12"/>
      <c r="P25" s="12"/>
      <c r="Q25" s="12"/>
      <c r="R25" s="12"/>
      <c r="S25" s="12"/>
      <c r="T25" s="12"/>
      <c r="U25" s="12"/>
      <c r="V25" s="12"/>
      <c r="W25" s="19" t="e">
        <f t="shared" si="3"/>
        <v>#DIV/0!</v>
      </c>
      <c r="X25" s="12"/>
      <c r="Y25" s="40"/>
      <c r="Z25" s="40"/>
      <c r="AA25" s="35"/>
      <c r="AB25" s="35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ht="27.75" customHeight="1">
      <c r="A26" s="14" t="s">
        <v>85</v>
      </c>
      <c r="B26" s="12">
        <v>47</v>
      </c>
      <c r="C26" s="12"/>
      <c r="D26" s="33">
        <f t="shared" si="6"/>
        <v>0</v>
      </c>
      <c r="E26" s="12"/>
      <c r="F26" s="12"/>
      <c r="G26" s="12"/>
      <c r="H26" s="12"/>
      <c r="I26" s="5"/>
      <c r="J26" s="5"/>
      <c r="K26" s="5"/>
      <c r="L26" s="5"/>
      <c r="M26" s="19">
        <f t="shared" si="1"/>
        <v>0</v>
      </c>
      <c r="N26" s="33">
        <f t="shared" si="2"/>
        <v>0</v>
      </c>
      <c r="O26" s="12"/>
      <c r="P26" s="12"/>
      <c r="Q26" s="12"/>
      <c r="R26" s="12"/>
      <c r="S26" s="12"/>
      <c r="T26" s="12"/>
      <c r="U26" s="12"/>
      <c r="V26" s="12"/>
      <c r="W26" s="19" t="e">
        <f t="shared" si="3"/>
        <v>#DIV/0!</v>
      </c>
      <c r="X26" s="12"/>
      <c r="Y26" s="40"/>
      <c r="Z26" s="40"/>
      <c r="AA26" s="35"/>
      <c r="AB26" s="35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1:232" ht="27.75" customHeight="1">
      <c r="A27" s="14" t="s">
        <v>20</v>
      </c>
      <c r="B27" s="12">
        <v>97</v>
      </c>
      <c r="C27" s="12">
        <v>11</v>
      </c>
      <c r="D27" s="33">
        <f t="shared" si="6"/>
        <v>97</v>
      </c>
      <c r="E27" s="12">
        <v>7</v>
      </c>
      <c r="F27" s="12">
        <v>4</v>
      </c>
      <c r="G27" s="12"/>
      <c r="H27" s="12">
        <v>30</v>
      </c>
      <c r="I27" s="13">
        <v>48</v>
      </c>
      <c r="J27" s="13">
        <v>8</v>
      </c>
      <c r="K27" s="13"/>
      <c r="L27" s="5"/>
      <c r="M27" s="19">
        <f aca="true" t="shared" si="7" ref="M27:M36">D27/B27*100</f>
        <v>100</v>
      </c>
      <c r="N27" s="33">
        <f t="shared" si="2"/>
        <v>237</v>
      </c>
      <c r="O27" s="12">
        <v>14</v>
      </c>
      <c r="P27" s="12">
        <v>8</v>
      </c>
      <c r="Q27" s="12"/>
      <c r="R27" s="12">
        <v>75</v>
      </c>
      <c r="S27" s="12">
        <v>120</v>
      </c>
      <c r="T27" s="12">
        <v>20</v>
      </c>
      <c r="U27" s="12"/>
      <c r="V27" s="12"/>
      <c r="W27" s="19">
        <f t="shared" si="3"/>
        <v>24.43298969072165</v>
      </c>
      <c r="X27" s="12"/>
      <c r="Y27" s="40"/>
      <c r="Z27" s="40"/>
      <c r="AA27" s="35"/>
      <c r="AB27" s="35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2" ht="27.75" customHeight="1">
      <c r="A28" s="14" t="s">
        <v>29</v>
      </c>
      <c r="B28" s="12">
        <v>8</v>
      </c>
      <c r="C28" s="12"/>
      <c r="D28" s="33">
        <f t="shared" si="6"/>
        <v>0</v>
      </c>
      <c r="E28" s="5"/>
      <c r="F28" s="5"/>
      <c r="G28" s="5"/>
      <c r="H28" s="5"/>
      <c r="I28" s="5"/>
      <c r="J28" s="5"/>
      <c r="K28" s="5"/>
      <c r="L28" s="5"/>
      <c r="M28" s="19">
        <f t="shared" si="7"/>
        <v>0</v>
      </c>
      <c r="N28" s="33">
        <f t="shared" si="2"/>
        <v>0</v>
      </c>
      <c r="O28" s="12"/>
      <c r="P28" s="12"/>
      <c r="Q28" s="12"/>
      <c r="R28" s="12"/>
      <c r="S28" s="12"/>
      <c r="T28" s="12"/>
      <c r="U28" s="12"/>
      <c r="V28" s="12"/>
      <c r="W28" s="19" t="e">
        <f t="shared" si="3"/>
        <v>#DIV/0!</v>
      </c>
      <c r="X28" s="12"/>
      <c r="Y28" s="40"/>
      <c r="Z28" s="40"/>
      <c r="AA28" s="35"/>
      <c r="AB28" s="35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</row>
    <row r="29" spans="1:232" ht="27.75" customHeight="1">
      <c r="A29" s="14" t="s">
        <v>21</v>
      </c>
      <c r="B29" s="12">
        <v>221</v>
      </c>
      <c r="C29" s="12"/>
      <c r="D29" s="33">
        <f t="shared" si="6"/>
        <v>0</v>
      </c>
      <c r="E29" s="12"/>
      <c r="F29" s="12"/>
      <c r="G29" s="12"/>
      <c r="H29" s="12"/>
      <c r="I29" s="5"/>
      <c r="J29" s="5"/>
      <c r="K29" s="5"/>
      <c r="L29" s="5"/>
      <c r="M29" s="19">
        <f t="shared" si="7"/>
        <v>0</v>
      </c>
      <c r="N29" s="33">
        <f t="shared" si="2"/>
        <v>0</v>
      </c>
      <c r="O29" s="12"/>
      <c r="P29" s="12"/>
      <c r="Q29" s="12"/>
      <c r="R29" s="12"/>
      <c r="S29" s="12"/>
      <c r="T29" s="12"/>
      <c r="U29" s="12"/>
      <c r="V29" s="12"/>
      <c r="W29" s="19" t="e">
        <f t="shared" si="3"/>
        <v>#DIV/0!</v>
      </c>
      <c r="X29" s="12"/>
      <c r="Y29" s="40"/>
      <c r="Z29" s="40"/>
      <c r="AA29" s="35"/>
      <c r="AB29" s="35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</row>
    <row r="30" spans="1:232" ht="27.75" customHeight="1">
      <c r="A30" s="14" t="s">
        <v>22</v>
      </c>
      <c r="B30" s="12">
        <v>7</v>
      </c>
      <c r="C30" s="12"/>
      <c r="D30" s="33">
        <f t="shared" si="6"/>
        <v>0</v>
      </c>
      <c r="E30" s="12"/>
      <c r="F30" s="12"/>
      <c r="G30" s="12"/>
      <c r="H30" s="12"/>
      <c r="I30" s="5"/>
      <c r="J30" s="5"/>
      <c r="K30" s="5"/>
      <c r="L30" s="5"/>
      <c r="M30" s="19">
        <f t="shared" si="7"/>
        <v>0</v>
      </c>
      <c r="N30" s="33">
        <f t="shared" si="2"/>
        <v>0</v>
      </c>
      <c r="O30" s="12"/>
      <c r="P30" s="12"/>
      <c r="Q30" s="12"/>
      <c r="R30" s="12"/>
      <c r="S30" s="12"/>
      <c r="T30" s="12"/>
      <c r="U30" s="12"/>
      <c r="V30" s="12"/>
      <c r="W30" s="19" t="e">
        <f t="shared" si="3"/>
        <v>#DIV/0!</v>
      </c>
      <c r="X30" s="12"/>
      <c r="Y30" s="40"/>
      <c r="Z30" s="40"/>
      <c r="AA30" s="35"/>
      <c r="AB30" s="35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</row>
    <row r="31" spans="1:232" ht="27.75" customHeight="1">
      <c r="A31" s="14" t="s">
        <v>23</v>
      </c>
      <c r="B31" s="12">
        <v>150</v>
      </c>
      <c r="C31" s="12">
        <v>50</v>
      </c>
      <c r="D31" s="33">
        <f t="shared" si="6"/>
        <v>50</v>
      </c>
      <c r="E31" s="12">
        <v>50</v>
      </c>
      <c r="F31" s="12"/>
      <c r="G31" s="12"/>
      <c r="H31" s="12"/>
      <c r="I31" s="5"/>
      <c r="J31" s="5"/>
      <c r="K31" s="5"/>
      <c r="L31" s="5"/>
      <c r="M31" s="19">
        <f t="shared" si="7"/>
        <v>33.33333333333333</v>
      </c>
      <c r="N31" s="33">
        <f t="shared" si="2"/>
        <v>90</v>
      </c>
      <c r="O31" s="12">
        <v>90</v>
      </c>
      <c r="P31" s="12"/>
      <c r="Q31" s="12"/>
      <c r="R31" s="12"/>
      <c r="S31" s="12"/>
      <c r="T31" s="12"/>
      <c r="U31" s="12"/>
      <c r="V31" s="12"/>
      <c r="W31" s="19">
        <f t="shared" si="3"/>
        <v>18</v>
      </c>
      <c r="X31" s="12"/>
      <c r="Y31" s="40"/>
      <c r="Z31" s="40"/>
      <c r="AA31" s="35"/>
      <c r="AB31" s="35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</row>
    <row r="32" spans="1:232" ht="27.75" customHeight="1">
      <c r="A32" s="14" t="s">
        <v>24</v>
      </c>
      <c r="B32" s="12">
        <v>150</v>
      </c>
      <c r="C32" s="12"/>
      <c r="D32" s="33">
        <f t="shared" si="6"/>
        <v>50</v>
      </c>
      <c r="E32" s="12"/>
      <c r="F32" s="12"/>
      <c r="G32" s="12"/>
      <c r="H32" s="12">
        <v>50</v>
      </c>
      <c r="I32" s="5"/>
      <c r="J32" s="5"/>
      <c r="K32" s="5"/>
      <c r="L32" s="12"/>
      <c r="M32" s="19">
        <f t="shared" si="7"/>
        <v>33.33333333333333</v>
      </c>
      <c r="N32" s="33">
        <f t="shared" si="2"/>
        <v>120</v>
      </c>
      <c r="O32" s="12"/>
      <c r="P32" s="12"/>
      <c r="Q32" s="12"/>
      <c r="R32" s="12">
        <v>120</v>
      </c>
      <c r="S32" s="12"/>
      <c r="T32" s="12"/>
      <c r="U32" s="12"/>
      <c r="V32" s="12"/>
      <c r="W32" s="19">
        <f t="shared" si="3"/>
        <v>24</v>
      </c>
      <c r="X32" s="12">
        <v>2</v>
      </c>
      <c r="Y32" s="40"/>
      <c r="Z32" s="40"/>
      <c r="AA32" s="35"/>
      <c r="AB32" s="35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</row>
    <row r="33" spans="1:232" ht="27.75" customHeight="1">
      <c r="A33" s="14" t="s">
        <v>30</v>
      </c>
      <c r="B33" s="12">
        <v>45</v>
      </c>
      <c r="C33" s="12">
        <v>10</v>
      </c>
      <c r="D33" s="33">
        <f t="shared" si="6"/>
        <v>10</v>
      </c>
      <c r="E33" s="12">
        <v>10</v>
      </c>
      <c r="F33" s="12"/>
      <c r="G33" s="12"/>
      <c r="H33" s="12"/>
      <c r="I33" s="5"/>
      <c r="J33" s="5"/>
      <c r="K33" s="5"/>
      <c r="L33" s="12"/>
      <c r="M33" s="19">
        <f t="shared" si="7"/>
        <v>22.22222222222222</v>
      </c>
      <c r="N33" s="33">
        <f t="shared" si="2"/>
        <v>25</v>
      </c>
      <c r="O33" s="12">
        <v>25</v>
      </c>
      <c r="P33" s="12"/>
      <c r="Q33" s="12"/>
      <c r="R33" s="12"/>
      <c r="S33" s="12"/>
      <c r="T33" s="12"/>
      <c r="U33" s="12"/>
      <c r="V33" s="12"/>
      <c r="W33" s="19">
        <f t="shared" si="3"/>
        <v>25</v>
      </c>
      <c r="X33" s="12"/>
      <c r="Y33" s="40"/>
      <c r="Z33" s="40"/>
      <c r="AA33" s="35"/>
      <c r="AB33" s="35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ht="27.75" customHeight="1">
      <c r="A34" s="6" t="s">
        <v>88</v>
      </c>
      <c r="B34" s="19">
        <v>64.1</v>
      </c>
      <c r="C34" s="12"/>
      <c r="D34" s="33">
        <f t="shared" si="6"/>
        <v>49</v>
      </c>
      <c r="E34" s="12"/>
      <c r="F34" s="12"/>
      <c r="G34" s="12"/>
      <c r="H34" s="12">
        <v>30</v>
      </c>
      <c r="I34" s="13">
        <v>19</v>
      </c>
      <c r="J34" s="5"/>
      <c r="K34" s="5"/>
      <c r="L34" s="12"/>
      <c r="M34" s="19">
        <f t="shared" si="7"/>
        <v>76.4430577223089</v>
      </c>
      <c r="N34" s="33">
        <f t="shared" si="2"/>
        <v>131</v>
      </c>
      <c r="O34" s="12"/>
      <c r="P34" s="12"/>
      <c r="Q34" s="12"/>
      <c r="R34" s="12">
        <v>90</v>
      </c>
      <c r="S34" s="12">
        <v>41</v>
      </c>
      <c r="T34" s="12"/>
      <c r="U34" s="12"/>
      <c r="V34" s="12"/>
      <c r="W34" s="19">
        <f t="shared" si="3"/>
        <v>26.73469387755102</v>
      </c>
      <c r="X34" s="12">
        <v>1</v>
      </c>
      <c r="Y34" s="42"/>
      <c r="Z34" s="42"/>
      <c r="AA34" s="35"/>
      <c r="AB34" s="35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</row>
    <row r="35" spans="1:232" ht="27.75" customHeight="1">
      <c r="A35" s="6" t="s">
        <v>82</v>
      </c>
      <c r="B35" s="12">
        <v>62</v>
      </c>
      <c r="C35" s="12">
        <v>12</v>
      </c>
      <c r="D35" s="33">
        <f t="shared" si="6"/>
        <v>37</v>
      </c>
      <c r="E35" s="12">
        <v>6</v>
      </c>
      <c r="F35" s="12">
        <v>6</v>
      </c>
      <c r="G35" s="12"/>
      <c r="H35" s="12"/>
      <c r="I35" s="13">
        <v>25</v>
      </c>
      <c r="J35" s="5"/>
      <c r="K35" s="5"/>
      <c r="L35" s="12"/>
      <c r="M35" s="19">
        <f t="shared" si="7"/>
        <v>59.67741935483871</v>
      </c>
      <c r="N35" s="33">
        <f t="shared" si="2"/>
        <v>77</v>
      </c>
      <c r="O35" s="12">
        <v>15</v>
      </c>
      <c r="P35" s="12">
        <v>12</v>
      </c>
      <c r="Q35" s="12"/>
      <c r="R35" s="12"/>
      <c r="S35" s="12">
        <v>50</v>
      </c>
      <c r="T35" s="12"/>
      <c r="U35" s="12"/>
      <c r="V35" s="12"/>
      <c r="W35" s="19">
        <f t="shared" si="3"/>
        <v>20.81081081081081</v>
      </c>
      <c r="X35" s="12">
        <v>1</v>
      </c>
      <c r="Y35" s="42"/>
      <c r="Z35" s="42"/>
      <c r="AA35" s="35"/>
      <c r="AB35" s="35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</row>
    <row r="36" spans="1:232" ht="27.75" customHeight="1">
      <c r="A36" s="6" t="s">
        <v>86</v>
      </c>
      <c r="B36" s="12">
        <v>18</v>
      </c>
      <c r="C36" s="12"/>
      <c r="D36" s="33">
        <f t="shared" si="6"/>
        <v>0</v>
      </c>
      <c r="E36" s="12"/>
      <c r="F36" s="12"/>
      <c r="G36" s="12"/>
      <c r="H36" s="12"/>
      <c r="I36" s="13"/>
      <c r="J36" s="5"/>
      <c r="K36" s="5"/>
      <c r="L36" s="12"/>
      <c r="M36" s="19">
        <f t="shared" si="7"/>
        <v>0</v>
      </c>
      <c r="N36" s="33">
        <f t="shared" si="2"/>
        <v>0</v>
      </c>
      <c r="O36" s="12"/>
      <c r="P36" s="12"/>
      <c r="Q36" s="12"/>
      <c r="R36" s="12"/>
      <c r="S36" s="12"/>
      <c r="T36" s="12"/>
      <c r="U36" s="12"/>
      <c r="V36" s="12"/>
      <c r="W36" s="19" t="e">
        <f t="shared" si="3"/>
        <v>#DIV/0!</v>
      </c>
      <c r="X36" s="12"/>
      <c r="Y36" s="42"/>
      <c r="Z36" s="42"/>
      <c r="AA36" s="35"/>
      <c r="AB36" s="35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</row>
    <row r="37" spans="1:232" ht="27.75" customHeight="1">
      <c r="A37" s="6" t="s">
        <v>48</v>
      </c>
      <c r="B37" s="12">
        <v>22</v>
      </c>
      <c r="C37" s="12">
        <v>6</v>
      </c>
      <c r="D37" s="33">
        <f t="shared" si="6"/>
        <v>22</v>
      </c>
      <c r="E37" s="12">
        <v>6</v>
      </c>
      <c r="F37" s="12"/>
      <c r="G37" s="12"/>
      <c r="H37" s="12"/>
      <c r="I37" s="13">
        <v>10</v>
      </c>
      <c r="J37" s="13">
        <v>5</v>
      </c>
      <c r="K37" s="5"/>
      <c r="L37" s="12">
        <v>1</v>
      </c>
      <c r="M37" s="19">
        <f aca="true" t="shared" si="8" ref="M37:M42">D37/B37*100</f>
        <v>100</v>
      </c>
      <c r="N37" s="33">
        <f t="shared" si="2"/>
        <v>64.2</v>
      </c>
      <c r="O37" s="12">
        <v>18</v>
      </c>
      <c r="P37" s="12"/>
      <c r="Q37" s="12"/>
      <c r="R37" s="12"/>
      <c r="S37" s="12">
        <v>30</v>
      </c>
      <c r="T37" s="12">
        <v>15</v>
      </c>
      <c r="U37" s="12"/>
      <c r="V37" s="19">
        <v>1.2</v>
      </c>
      <c r="W37" s="19">
        <f t="shared" si="3"/>
        <v>29.181818181818183</v>
      </c>
      <c r="X37" s="12"/>
      <c r="Y37" s="42"/>
      <c r="Z37" s="42"/>
      <c r="AA37" s="35"/>
      <c r="AB37" s="35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ht="27.75" customHeight="1">
      <c r="A38" s="6" t="s">
        <v>26</v>
      </c>
      <c r="B38" s="12">
        <v>100</v>
      </c>
      <c r="C38" s="12"/>
      <c r="D38" s="33">
        <f t="shared" si="6"/>
        <v>0</v>
      </c>
      <c r="E38" s="12"/>
      <c r="F38" s="12"/>
      <c r="G38" s="12"/>
      <c r="H38" s="12"/>
      <c r="I38" s="13"/>
      <c r="J38" s="5"/>
      <c r="K38" s="5"/>
      <c r="L38" s="12"/>
      <c r="M38" s="19">
        <f t="shared" si="8"/>
        <v>0</v>
      </c>
      <c r="N38" s="33">
        <f t="shared" si="2"/>
        <v>0</v>
      </c>
      <c r="O38" s="12"/>
      <c r="P38" s="12"/>
      <c r="Q38" s="12"/>
      <c r="R38" s="12"/>
      <c r="S38" s="12"/>
      <c r="T38" s="12"/>
      <c r="U38" s="12"/>
      <c r="V38" s="12"/>
      <c r="W38" s="19" t="e">
        <f t="shared" si="3"/>
        <v>#DIV/0!</v>
      </c>
      <c r="X38" s="12"/>
      <c r="Y38" s="42"/>
      <c r="Z38" s="42"/>
      <c r="AA38" s="35"/>
      <c r="AB38" s="3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32" ht="27.75" customHeight="1">
      <c r="A39" s="6" t="s">
        <v>87</v>
      </c>
      <c r="B39" s="19">
        <v>197</v>
      </c>
      <c r="C39" s="19"/>
      <c r="D39" s="33">
        <f t="shared" si="6"/>
        <v>0</v>
      </c>
      <c r="E39" s="12"/>
      <c r="F39" s="12"/>
      <c r="G39" s="12"/>
      <c r="H39" s="12"/>
      <c r="I39" s="13"/>
      <c r="J39" s="5"/>
      <c r="K39" s="5"/>
      <c r="L39" s="12"/>
      <c r="M39" s="19">
        <f t="shared" si="8"/>
        <v>0</v>
      </c>
      <c r="N39" s="33">
        <f t="shared" si="2"/>
        <v>0</v>
      </c>
      <c r="O39" s="12"/>
      <c r="P39" s="12"/>
      <c r="Q39" s="12"/>
      <c r="R39" s="12"/>
      <c r="S39" s="12"/>
      <c r="T39" s="12"/>
      <c r="U39" s="12"/>
      <c r="V39" s="12"/>
      <c r="W39" s="19" t="e">
        <f t="shared" si="3"/>
        <v>#DIV/0!</v>
      </c>
      <c r="X39" s="12"/>
      <c r="Y39" s="42"/>
      <c r="Z39" s="42"/>
      <c r="AA39" s="35"/>
      <c r="AB39" s="35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</row>
    <row r="40" spans="1:232" ht="27.75" customHeight="1">
      <c r="A40" s="6" t="s">
        <v>89</v>
      </c>
      <c r="B40" s="19">
        <v>384</v>
      </c>
      <c r="C40" s="19">
        <v>18</v>
      </c>
      <c r="D40" s="33">
        <f t="shared" si="6"/>
        <v>348</v>
      </c>
      <c r="E40" s="12">
        <v>18</v>
      </c>
      <c r="F40" s="12"/>
      <c r="G40" s="12"/>
      <c r="H40" s="12">
        <v>130</v>
      </c>
      <c r="I40" s="13">
        <v>200</v>
      </c>
      <c r="J40" s="5"/>
      <c r="K40" s="5"/>
      <c r="L40" s="12"/>
      <c r="M40" s="19">
        <f t="shared" si="8"/>
        <v>90.625</v>
      </c>
      <c r="N40" s="33">
        <f t="shared" si="2"/>
        <v>723</v>
      </c>
      <c r="O40" s="12">
        <v>43</v>
      </c>
      <c r="P40" s="12"/>
      <c r="Q40" s="12"/>
      <c r="R40" s="12">
        <v>260</v>
      </c>
      <c r="S40" s="12">
        <v>420</v>
      </c>
      <c r="T40" s="12"/>
      <c r="U40" s="12"/>
      <c r="V40" s="12"/>
      <c r="W40" s="19">
        <f t="shared" si="3"/>
        <v>20.775862068965516</v>
      </c>
      <c r="X40" s="12">
        <v>2</v>
      </c>
      <c r="Y40" s="42"/>
      <c r="Z40" s="42"/>
      <c r="AA40" s="35"/>
      <c r="AB40" s="35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</row>
    <row r="41" spans="1:28" ht="27.75" customHeight="1">
      <c r="A41" s="2" t="s">
        <v>2</v>
      </c>
      <c r="B41" s="21">
        <f>SUM(B23:B40)</f>
        <v>2613.1</v>
      </c>
      <c r="C41" s="21">
        <f>SUM(C23:C40)</f>
        <v>207</v>
      </c>
      <c r="D41" s="33">
        <f>E41+F41+G41+H41+I41+J41+K41+L41</f>
        <v>943</v>
      </c>
      <c r="E41" s="5">
        <f aca="true" t="shared" si="9" ref="E41:V41">E23+E24+E25+E26+E27+E28+E29+E30+E31+E32+E33+E34+E35+E36+E37+E38+E39+E40</f>
        <v>97</v>
      </c>
      <c r="F41" s="5">
        <f t="shared" si="9"/>
        <v>110</v>
      </c>
      <c r="G41" s="5">
        <f t="shared" si="9"/>
        <v>0</v>
      </c>
      <c r="H41" s="5">
        <f t="shared" si="9"/>
        <v>240</v>
      </c>
      <c r="I41" s="5">
        <f t="shared" si="9"/>
        <v>482</v>
      </c>
      <c r="J41" s="5">
        <f t="shared" si="9"/>
        <v>13</v>
      </c>
      <c r="K41" s="5">
        <f t="shared" si="9"/>
        <v>0</v>
      </c>
      <c r="L41" s="5">
        <f t="shared" si="9"/>
        <v>1</v>
      </c>
      <c r="M41" s="34">
        <f t="shared" si="8"/>
        <v>36.08740576326968</v>
      </c>
      <c r="N41" s="33">
        <f t="shared" si="2"/>
        <v>2117.2</v>
      </c>
      <c r="O41" s="5">
        <f t="shared" si="9"/>
        <v>205</v>
      </c>
      <c r="P41" s="5">
        <f t="shared" si="9"/>
        <v>220</v>
      </c>
      <c r="Q41" s="5">
        <f t="shared" si="9"/>
        <v>0</v>
      </c>
      <c r="R41" s="5">
        <f t="shared" si="9"/>
        <v>545</v>
      </c>
      <c r="S41" s="5">
        <f t="shared" si="9"/>
        <v>1111</v>
      </c>
      <c r="T41" s="5">
        <f t="shared" si="9"/>
        <v>35</v>
      </c>
      <c r="U41" s="5">
        <f t="shared" si="9"/>
        <v>0</v>
      </c>
      <c r="V41" s="21">
        <f t="shared" si="9"/>
        <v>1.2</v>
      </c>
      <c r="W41" s="34">
        <f t="shared" si="3"/>
        <v>22.45174973488865</v>
      </c>
      <c r="X41" s="33">
        <f>SUM(X23:X40)</f>
        <v>7</v>
      </c>
      <c r="Y41" s="43">
        <f>SUM(Y23:Y40)</f>
        <v>0</v>
      </c>
      <c r="Z41" s="43">
        <f>SUM(Z23:Z40)</f>
        <v>0</v>
      </c>
      <c r="AA41" s="43">
        <f>SUM(AA23:AA40)</f>
        <v>200</v>
      </c>
      <c r="AB41" s="43">
        <f>SUM(AB23:AB40)</f>
        <v>120</v>
      </c>
    </row>
    <row r="42" spans="1:28" ht="27.75" customHeight="1">
      <c r="A42" s="3" t="s">
        <v>3</v>
      </c>
      <c r="B42" s="5">
        <f>B22+B41</f>
        <v>19951.1</v>
      </c>
      <c r="C42" s="5">
        <f>C22+C41</f>
        <v>5723</v>
      </c>
      <c r="D42" s="33">
        <f>E42+F42+G42+H42+I42+J42+K42+L42</f>
        <v>15290</v>
      </c>
      <c r="E42" s="5">
        <f aca="true" t="shared" si="10" ref="E42:V42">E22+E41</f>
        <v>4343</v>
      </c>
      <c r="F42" s="5">
        <f t="shared" si="10"/>
        <v>1190</v>
      </c>
      <c r="G42" s="5">
        <f t="shared" si="10"/>
        <v>140</v>
      </c>
      <c r="H42" s="5">
        <f>SUM(H20:H41)</f>
        <v>3047</v>
      </c>
      <c r="I42" s="5">
        <f t="shared" si="10"/>
        <v>6182</v>
      </c>
      <c r="J42" s="5">
        <f t="shared" si="10"/>
        <v>302</v>
      </c>
      <c r="K42" s="5">
        <f t="shared" si="10"/>
        <v>85</v>
      </c>
      <c r="L42" s="5">
        <f t="shared" si="10"/>
        <v>1</v>
      </c>
      <c r="M42" s="58">
        <f t="shared" si="8"/>
        <v>76.63737839016396</v>
      </c>
      <c r="N42" s="33">
        <f>O42+P42+Q42+R42+S42+T42+U42+V42</f>
        <v>43560.2</v>
      </c>
      <c r="O42" s="5">
        <f t="shared" si="10"/>
        <v>14833</v>
      </c>
      <c r="P42" s="5">
        <f t="shared" si="10"/>
        <v>3086</v>
      </c>
      <c r="Q42" s="5">
        <f t="shared" si="10"/>
        <v>419</v>
      </c>
      <c r="R42" s="5">
        <f t="shared" si="10"/>
        <v>6129</v>
      </c>
      <c r="S42" s="5">
        <f t="shared" si="10"/>
        <v>18122</v>
      </c>
      <c r="T42" s="5">
        <f t="shared" si="10"/>
        <v>875</v>
      </c>
      <c r="U42" s="5">
        <f t="shared" si="10"/>
        <v>95</v>
      </c>
      <c r="V42" s="21">
        <f t="shared" si="10"/>
        <v>1.2</v>
      </c>
      <c r="W42" s="34">
        <f t="shared" si="3"/>
        <v>28.489339437540874</v>
      </c>
      <c r="X42" s="5">
        <f>X41+X22</f>
        <v>35</v>
      </c>
      <c r="Y42" s="5">
        <f>Y22+Y41</f>
        <v>100</v>
      </c>
      <c r="Z42" s="5">
        <f>Z22+Z41</f>
        <v>90</v>
      </c>
      <c r="AA42" s="5">
        <f>AA22+AA41</f>
        <v>200</v>
      </c>
      <c r="AB42" s="5">
        <f>AB22+AB41</f>
        <v>120</v>
      </c>
    </row>
    <row r="43" ht="18" customHeight="1"/>
  </sheetData>
  <sheetProtection/>
  <mergeCells count="7">
    <mergeCell ref="AA2:AB2"/>
    <mergeCell ref="A1:Z1"/>
    <mergeCell ref="N2:V2"/>
    <mergeCell ref="D2:L2"/>
    <mergeCell ref="B2:C2"/>
    <mergeCell ref="B3:C3"/>
    <mergeCell ref="Y2:Z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40"/>
  <sheetViews>
    <sheetView tabSelected="1" view="pageBreakPreview" zoomScale="75" zoomScaleNormal="75" zoomScaleSheetLayoutView="75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24" sqref="P24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4" width="14.625" style="0" customWidth="1"/>
    <col min="5" max="5" width="15.00390625" style="0" customWidth="1"/>
    <col min="6" max="6" width="16.25390625" style="0" customWidth="1"/>
    <col min="7" max="7" width="10.375" style="0" customWidth="1"/>
    <col min="8" max="8" width="10.125" style="0" customWidth="1"/>
    <col min="9" max="9" width="10.00390625" style="0" customWidth="1"/>
    <col min="10" max="10" width="9.75390625" style="0" customWidth="1"/>
    <col min="11" max="11" width="8.25390625" style="0" customWidth="1"/>
    <col min="12" max="12" width="8.875" style="0" customWidth="1"/>
    <col min="13" max="13" width="11.375" style="0" customWidth="1"/>
    <col min="14" max="14" width="11.00390625" style="0" customWidth="1"/>
    <col min="15" max="15" width="13.875" style="0" customWidth="1"/>
    <col min="16" max="17" width="10.875" style="0" customWidth="1"/>
    <col min="18" max="18" width="12.125" style="0" customWidth="1"/>
    <col min="19" max="19" width="12.00390625" style="0" customWidth="1"/>
    <col min="20" max="20" width="11.00390625" style="0" customWidth="1"/>
    <col min="21" max="21" width="11.25390625" style="0" customWidth="1"/>
    <col min="22" max="22" width="10.00390625" style="0" customWidth="1"/>
    <col min="23" max="23" width="12.75390625" style="0" customWidth="1"/>
  </cols>
  <sheetData>
    <row r="1" spans="1:20" ht="24" customHeight="1">
      <c r="A1" s="68" t="s">
        <v>123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3" ht="18">
      <c r="A2" s="9" t="s">
        <v>1</v>
      </c>
      <c r="B2" s="26" t="s">
        <v>62</v>
      </c>
      <c r="C2" s="91" t="s">
        <v>104</v>
      </c>
      <c r="D2" s="92"/>
      <c r="E2" s="93"/>
      <c r="F2" s="94"/>
      <c r="G2" s="82" t="s">
        <v>63</v>
      </c>
      <c r="H2" s="82"/>
      <c r="I2" s="82"/>
      <c r="J2" s="82"/>
      <c r="K2" s="82"/>
      <c r="L2" s="83"/>
      <c r="M2" s="24" t="s">
        <v>60</v>
      </c>
      <c r="N2" s="81" t="s">
        <v>91</v>
      </c>
      <c r="O2" s="82"/>
      <c r="P2" s="83"/>
      <c r="Q2" s="84" t="s">
        <v>96</v>
      </c>
      <c r="R2" s="85"/>
      <c r="S2" s="85"/>
      <c r="T2" s="86"/>
      <c r="U2" s="81" t="s">
        <v>118</v>
      </c>
      <c r="V2" s="82"/>
      <c r="W2" s="83"/>
    </row>
    <row r="3" spans="1:23" ht="16.5" customHeight="1">
      <c r="A3" s="10"/>
      <c r="B3" s="28" t="s">
        <v>33</v>
      </c>
      <c r="C3" s="37" t="s">
        <v>105</v>
      </c>
      <c r="D3" s="26" t="s">
        <v>106</v>
      </c>
      <c r="E3" s="63" t="s">
        <v>107</v>
      </c>
      <c r="F3" s="61" t="s">
        <v>108</v>
      </c>
      <c r="G3" s="72" t="s">
        <v>32</v>
      </c>
      <c r="H3" s="74"/>
      <c r="I3" s="70" t="s">
        <v>31</v>
      </c>
      <c r="J3" s="90"/>
      <c r="K3" s="70" t="s">
        <v>64</v>
      </c>
      <c r="L3" s="90"/>
      <c r="M3" s="16" t="s">
        <v>61</v>
      </c>
      <c r="N3" s="24" t="s">
        <v>92</v>
      </c>
      <c r="O3" s="24" t="s">
        <v>94</v>
      </c>
      <c r="P3" s="24" t="s">
        <v>50</v>
      </c>
      <c r="Q3" s="87" t="s">
        <v>97</v>
      </c>
      <c r="R3" s="88"/>
      <c r="S3" s="88"/>
      <c r="T3" s="89"/>
      <c r="U3" s="66" t="s">
        <v>122</v>
      </c>
      <c r="V3" s="28" t="s">
        <v>119</v>
      </c>
      <c r="W3" s="26" t="s">
        <v>120</v>
      </c>
    </row>
    <row r="4" spans="1:23" ht="18">
      <c r="A4" s="10" t="s">
        <v>0</v>
      </c>
      <c r="B4" s="29" t="s">
        <v>65</v>
      </c>
      <c r="C4" s="29" t="s">
        <v>109</v>
      </c>
      <c r="D4" s="16" t="s">
        <v>110</v>
      </c>
      <c r="E4" s="62" t="s">
        <v>93</v>
      </c>
      <c r="F4" s="62" t="s">
        <v>51</v>
      </c>
      <c r="G4" s="51" t="s">
        <v>66</v>
      </c>
      <c r="H4" s="24" t="s">
        <v>67</v>
      </c>
      <c r="I4" s="24" t="s">
        <v>66</v>
      </c>
      <c r="J4" s="52" t="s">
        <v>67</v>
      </c>
      <c r="K4" s="52" t="s">
        <v>66</v>
      </c>
      <c r="L4" s="52" t="s">
        <v>67</v>
      </c>
      <c r="M4" s="16" t="s">
        <v>5</v>
      </c>
      <c r="N4" s="16" t="s">
        <v>5</v>
      </c>
      <c r="O4" s="16" t="s">
        <v>93</v>
      </c>
      <c r="P4" s="16" t="s">
        <v>51</v>
      </c>
      <c r="Q4" s="26" t="s">
        <v>35</v>
      </c>
      <c r="R4" s="67" t="s">
        <v>99</v>
      </c>
      <c r="S4" s="67"/>
      <c r="T4" s="67"/>
      <c r="U4" s="27" t="s">
        <v>109</v>
      </c>
      <c r="V4" s="28" t="s">
        <v>93</v>
      </c>
      <c r="W4" s="27" t="s">
        <v>121</v>
      </c>
    </row>
    <row r="5" spans="1:23" ht="18">
      <c r="A5" s="11"/>
      <c r="B5" s="30" t="s">
        <v>68</v>
      </c>
      <c r="C5" s="30" t="s">
        <v>5</v>
      </c>
      <c r="D5" s="18"/>
      <c r="E5" s="53" t="s">
        <v>28</v>
      </c>
      <c r="F5" s="53"/>
      <c r="G5" s="53" t="s">
        <v>28</v>
      </c>
      <c r="H5" s="18" t="s">
        <v>28</v>
      </c>
      <c r="I5" s="18" t="s">
        <v>28</v>
      </c>
      <c r="J5" s="18" t="s">
        <v>28</v>
      </c>
      <c r="K5" s="18" t="s">
        <v>28</v>
      </c>
      <c r="L5" s="18" t="s">
        <v>28</v>
      </c>
      <c r="M5" s="18"/>
      <c r="N5" s="18"/>
      <c r="O5" s="18" t="s">
        <v>28</v>
      </c>
      <c r="P5" s="54"/>
      <c r="Q5" s="18" t="s">
        <v>98</v>
      </c>
      <c r="R5" s="18" t="s">
        <v>100</v>
      </c>
      <c r="S5" s="18" t="s">
        <v>101</v>
      </c>
      <c r="T5" s="18" t="s">
        <v>95</v>
      </c>
      <c r="U5" s="27" t="s">
        <v>5</v>
      </c>
      <c r="V5" s="27" t="s">
        <v>28</v>
      </c>
      <c r="W5" s="27" t="s">
        <v>51</v>
      </c>
    </row>
    <row r="6" spans="1:23" ht="27.75" customHeight="1">
      <c r="A6" s="14" t="s">
        <v>7</v>
      </c>
      <c r="B6" s="55">
        <v>1300</v>
      </c>
      <c r="C6" s="55"/>
      <c r="D6" s="55"/>
      <c r="E6" s="55"/>
      <c r="F6" s="55"/>
      <c r="G6" s="55">
        <v>300</v>
      </c>
      <c r="H6" s="12">
        <v>250</v>
      </c>
      <c r="I6" s="12">
        <v>1198</v>
      </c>
      <c r="J6" s="12">
        <v>950</v>
      </c>
      <c r="K6" s="12">
        <v>1500</v>
      </c>
      <c r="L6" s="12"/>
      <c r="M6" s="35">
        <v>300</v>
      </c>
      <c r="N6" s="35"/>
      <c r="O6" s="35"/>
      <c r="P6" s="22"/>
      <c r="Q6" s="35">
        <f>R6+S6</f>
        <v>728</v>
      </c>
      <c r="R6" s="35">
        <v>728</v>
      </c>
      <c r="S6" s="35"/>
      <c r="T6" s="35"/>
      <c r="U6" s="22"/>
      <c r="V6" s="22"/>
      <c r="W6" s="22"/>
    </row>
    <row r="7" spans="1:23" ht="27.75" customHeight="1">
      <c r="A7" s="14" t="s">
        <v>8</v>
      </c>
      <c r="B7" s="13">
        <v>600</v>
      </c>
      <c r="C7" s="13"/>
      <c r="D7" s="13"/>
      <c r="E7" s="12"/>
      <c r="F7" s="12"/>
      <c r="G7" s="12"/>
      <c r="H7" s="12">
        <v>450</v>
      </c>
      <c r="I7" s="12"/>
      <c r="J7" s="12"/>
      <c r="K7" s="12"/>
      <c r="L7" s="12"/>
      <c r="M7" s="35"/>
      <c r="N7" s="35"/>
      <c r="O7" s="35"/>
      <c r="P7" s="22"/>
      <c r="Q7" s="35">
        <f aca="true" t="shared" si="0" ref="Q7:Q39">R7+S7</f>
        <v>360</v>
      </c>
      <c r="R7" s="35">
        <v>360</v>
      </c>
      <c r="S7" s="35"/>
      <c r="T7" s="35"/>
      <c r="U7" s="22"/>
      <c r="V7" s="22"/>
      <c r="W7" s="22"/>
    </row>
    <row r="8" spans="1:23" ht="27.75" customHeight="1">
      <c r="A8" s="17" t="s">
        <v>9</v>
      </c>
      <c r="B8" s="13">
        <v>50</v>
      </c>
      <c r="C8" s="13"/>
      <c r="D8" s="13"/>
      <c r="E8" s="12"/>
      <c r="F8" s="12"/>
      <c r="G8" s="12">
        <v>300</v>
      </c>
      <c r="H8" s="12">
        <v>300</v>
      </c>
      <c r="I8" s="12">
        <v>1200</v>
      </c>
      <c r="J8" s="12"/>
      <c r="K8" s="12">
        <v>1500</v>
      </c>
      <c r="L8" s="12">
        <v>800</v>
      </c>
      <c r="M8" s="35"/>
      <c r="N8" s="35"/>
      <c r="O8" s="35"/>
      <c r="P8" s="22"/>
      <c r="Q8" s="35">
        <f t="shared" si="0"/>
        <v>100</v>
      </c>
      <c r="R8" s="35"/>
      <c r="S8" s="35">
        <v>100</v>
      </c>
      <c r="T8" s="35"/>
      <c r="U8" s="22"/>
      <c r="V8" s="22"/>
      <c r="W8" s="22"/>
    </row>
    <row r="9" spans="1:23" ht="27.75" customHeight="1">
      <c r="A9" s="14" t="s">
        <v>10</v>
      </c>
      <c r="B9" s="13">
        <v>50</v>
      </c>
      <c r="C9" s="13"/>
      <c r="D9" s="13"/>
      <c r="E9" s="12"/>
      <c r="F9" s="12"/>
      <c r="G9" s="12">
        <v>250</v>
      </c>
      <c r="H9" s="12">
        <v>250</v>
      </c>
      <c r="I9" s="12">
        <v>1000</v>
      </c>
      <c r="J9" s="12">
        <v>500</v>
      </c>
      <c r="K9" s="12"/>
      <c r="L9" s="12"/>
      <c r="M9" s="35"/>
      <c r="N9" s="35"/>
      <c r="O9" s="35"/>
      <c r="P9" s="22"/>
      <c r="Q9" s="35">
        <f t="shared" si="0"/>
        <v>50</v>
      </c>
      <c r="R9" s="35">
        <v>50</v>
      </c>
      <c r="S9" s="35"/>
      <c r="T9" s="35"/>
      <c r="U9" s="22"/>
      <c r="V9" s="22"/>
      <c r="W9" s="22"/>
    </row>
    <row r="10" spans="1:23" ht="27.75" customHeight="1">
      <c r="A10" s="14" t="s">
        <v>11</v>
      </c>
      <c r="B10" s="13">
        <v>1000</v>
      </c>
      <c r="C10" s="13"/>
      <c r="D10" s="13"/>
      <c r="E10" s="13"/>
      <c r="F10" s="13"/>
      <c r="G10" s="13">
        <v>500</v>
      </c>
      <c r="H10" s="12">
        <v>70</v>
      </c>
      <c r="I10" s="12">
        <v>1000</v>
      </c>
      <c r="J10" s="12">
        <v>450</v>
      </c>
      <c r="K10" s="12">
        <v>2500</v>
      </c>
      <c r="L10" s="12"/>
      <c r="M10" s="35">
        <v>100</v>
      </c>
      <c r="N10" s="35"/>
      <c r="O10" s="35"/>
      <c r="P10" s="22"/>
      <c r="Q10" s="35">
        <f t="shared" si="0"/>
        <v>590</v>
      </c>
      <c r="R10" s="35">
        <v>160</v>
      </c>
      <c r="S10" s="35">
        <v>430</v>
      </c>
      <c r="T10" s="35"/>
      <c r="U10" s="22"/>
      <c r="V10" s="22"/>
      <c r="W10" s="22"/>
    </row>
    <row r="11" spans="1:23" ht="27.75" customHeight="1">
      <c r="A11" s="14" t="s">
        <v>69</v>
      </c>
      <c r="B11" s="13">
        <v>60</v>
      </c>
      <c r="C11" s="13"/>
      <c r="D11" s="13"/>
      <c r="E11" s="12"/>
      <c r="F11" s="12"/>
      <c r="G11" s="12"/>
      <c r="H11" s="12">
        <v>300</v>
      </c>
      <c r="I11" s="12"/>
      <c r="J11" s="12"/>
      <c r="K11" s="12"/>
      <c r="L11" s="12"/>
      <c r="M11" s="35"/>
      <c r="N11" s="35"/>
      <c r="O11" s="35"/>
      <c r="P11" s="22"/>
      <c r="Q11" s="35">
        <f t="shared" si="0"/>
        <v>0</v>
      </c>
      <c r="R11" s="35"/>
      <c r="S11" s="35"/>
      <c r="T11" s="35"/>
      <c r="U11" s="22"/>
      <c r="V11" s="22"/>
      <c r="W11" s="22"/>
    </row>
    <row r="12" spans="1:23" ht="27.75" customHeight="1">
      <c r="A12" s="14" t="s">
        <v>70</v>
      </c>
      <c r="B12" s="13"/>
      <c r="C12" s="13">
        <v>35</v>
      </c>
      <c r="D12" s="13"/>
      <c r="E12" s="12"/>
      <c r="F12" s="12"/>
      <c r="G12" s="12"/>
      <c r="H12" s="12"/>
      <c r="I12" s="12"/>
      <c r="J12" s="12"/>
      <c r="K12" s="12"/>
      <c r="L12" s="12"/>
      <c r="M12" s="35"/>
      <c r="N12" s="35"/>
      <c r="O12" s="35"/>
      <c r="P12" s="22"/>
      <c r="Q12" s="35">
        <f t="shared" si="0"/>
        <v>0</v>
      </c>
      <c r="R12" s="35"/>
      <c r="S12" s="35"/>
      <c r="T12" s="35"/>
      <c r="U12" s="22"/>
      <c r="V12" s="22"/>
      <c r="W12" s="22"/>
    </row>
    <row r="13" spans="1:23" ht="27.75" customHeight="1">
      <c r="A13" s="14" t="s">
        <v>71</v>
      </c>
      <c r="B13" s="13">
        <v>6</v>
      </c>
      <c r="C13" s="13">
        <v>10</v>
      </c>
      <c r="D13" s="20">
        <v>2</v>
      </c>
      <c r="E13" s="13">
        <v>40</v>
      </c>
      <c r="F13" s="13">
        <f>E13/D13*10</f>
        <v>200</v>
      </c>
      <c r="G13" s="13"/>
      <c r="H13" s="12">
        <v>20</v>
      </c>
      <c r="I13" s="12"/>
      <c r="J13" s="12"/>
      <c r="K13" s="12"/>
      <c r="L13" s="12"/>
      <c r="M13" s="35"/>
      <c r="N13" s="35"/>
      <c r="O13" s="35"/>
      <c r="P13" s="22"/>
      <c r="Q13" s="35">
        <f t="shared" si="0"/>
        <v>0</v>
      </c>
      <c r="R13" s="35"/>
      <c r="S13" s="35"/>
      <c r="T13" s="35"/>
      <c r="U13" s="22"/>
      <c r="V13" s="22"/>
      <c r="W13" s="22"/>
    </row>
    <row r="14" spans="1:23" ht="27.75" customHeight="1">
      <c r="A14" s="14" t="s">
        <v>72</v>
      </c>
      <c r="B14" s="13"/>
      <c r="C14" s="13"/>
      <c r="D14" s="13"/>
      <c r="E14" s="13"/>
      <c r="F14" s="13"/>
      <c r="G14" s="13">
        <v>100</v>
      </c>
      <c r="H14" s="12">
        <v>100</v>
      </c>
      <c r="I14" s="12">
        <v>1000</v>
      </c>
      <c r="J14" s="12">
        <v>500</v>
      </c>
      <c r="K14" s="12"/>
      <c r="L14" s="12"/>
      <c r="M14" s="35"/>
      <c r="N14" s="35"/>
      <c r="O14" s="35"/>
      <c r="P14" s="22"/>
      <c r="Q14" s="35">
        <f t="shared" si="0"/>
        <v>50</v>
      </c>
      <c r="R14" s="35">
        <v>50</v>
      </c>
      <c r="S14" s="35"/>
      <c r="T14" s="35"/>
      <c r="U14" s="22"/>
      <c r="V14" s="22"/>
      <c r="W14" s="22"/>
    </row>
    <row r="15" spans="1:23" ht="27.75" customHeight="1">
      <c r="A15" s="14" t="s">
        <v>73</v>
      </c>
      <c r="B15" s="13"/>
      <c r="C15" s="13"/>
      <c r="D15" s="13"/>
      <c r="E15" s="13"/>
      <c r="F15" s="13"/>
      <c r="G15" s="13"/>
      <c r="H15" s="12">
        <v>220</v>
      </c>
      <c r="I15" s="12"/>
      <c r="J15" s="12"/>
      <c r="K15" s="12"/>
      <c r="L15" s="12"/>
      <c r="M15" s="35"/>
      <c r="N15" s="35"/>
      <c r="O15" s="35"/>
      <c r="P15" s="22"/>
      <c r="Q15" s="35">
        <f t="shared" si="0"/>
        <v>0</v>
      </c>
      <c r="R15" s="35"/>
      <c r="S15" s="35"/>
      <c r="T15" s="35"/>
      <c r="U15" s="22"/>
      <c r="V15" s="22"/>
      <c r="W15" s="22"/>
    </row>
    <row r="16" spans="1:23" ht="27.75" customHeight="1">
      <c r="A16" s="14" t="s">
        <v>112</v>
      </c>
      <c r="B16" s="13">
        <v>1800</v>
      </c>
      <c r="C16" s="13"/>
      <c r="D16" s="13"/>
      <c r="E16" s="5"/>
      <c r="F16" s="5"/>
      <c r="G16" s="5"/>
      <c r="H16" s="12"/>
      <c r="I16" s="12"/>
      <c r="J16" s="12"/>
      <c r="K16" s="12"/>
      <c r="L16" s="12"/>
      <c r="M16" s="35">
        <v>1267</v>
      </c>
      <c r="N16" s="35"/>
      <c r="O16" s="35"/>
      <c r="P16" s="22"/>
      <c r="Q16" s="35">
        <f t="shared" si="0"/>
        <v>1726</v>
      </c>
      <c r="R16" s="35">
        <v>1726</v>
      </c>
      <c r="S16" s="35"/>
      <c r="T16" s="35"/>
      <c r="U16" s="22"/>
      <c r="V16" s="22"/>
      <c r="W16" s="22"/>
    </row>
    <row r="17" spans="1:23" ht="27.75" customHeight="1">
      <c r="A17" s="14" t="s">
        <v>74</v>
      </c>
      <c r="B17" s="13">
        <v>133</v>
      </c>
      <c r="C17" s="20">
        <v>66</v>
      </c>
      <c r="D17" s="13"/>
      <c r="E17" s="13"/>
      <c r="F17" s="13"/>
      <c r="G17" s="5"/>
      <c r="H17" s="12">
        <v>40</v>
      </c>
      <c r="I17" s="12"/>
      <c r="J17" s="12"/>
      <c r="K17" s="12"/>
      <c r="L17" s="12"/>
      <c r="M17" s="35"/>
      <c r="N17" s="35"/>
      <c r="O17" s="35"/>
      <c r="P17" s="22"/>
      <c r="Q17" s="35">
        <f t="shared" si="0"/>
        <v>133</v>
      </c>
      <c r="R17" s="35">
        <v>98</v>
      </c>
      <c r="S17" s="35">
        <v>35</v>
      </c>
      <c r="T17" s="35"/>
      <c r="U17" s="35">
        <v>2</v>
      </c>
      <c r="V17" s="35">
        <v>2.5</v>
      </c>
      <c r="W17" s="35">
        <f>V17/U17*10</f>
        <v>12.5</v>
      </c>
    </row>
    <row r="18" spans="1:221" ht="27.75" customHeight="1">
      <c r="A18" s="14" t="s">
        <v>124</v>
      </c>
      <c r="B18" s="13">
        <v>850</v>
      </c>
      <c r="C18" s="13"/>
      <c r="D18" s="13"/>
      <c r="E18" s="13"/>
      <c r="F18" s="13"/>
      <c r="G18" s="13">
        <v>500</v>
      </c>
      <c r="H18" s="12">
        <v>739</v>
      </c>
      <c r="I18" s="12">
        <v>1800</v>
      </c>
      <c r="J18" s="12">
        <v>2350</v>
      </c>
      <c r="K18" s="12">
        <v>2580</v>
      </c>
      <c r="L18" s="12"/>
      <c r="M18" s="36"/>
      <c r="N18" s="36"/>
      <c r="O18" s="36"/>
      <c r="P18" s="23"/>
      <c r="Q18" s="35">
        <f>R18+S18+T18</f>
        <v>783</v>
      </c>
      <c r="R18" s="35">
        <v>453</v>
      </c>
      <c r="S18" s="35">
        <v>230</v>
      </c>
      <c r="T18" s="35">
        <v>100</v>
      </c>
      <c r="U18" s="23"/>
      <c r="V18" s="23"/>
      <c r="W18" s="23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</row>
    <row r="19" spans="1:221" ht="27.75" customHeight="1">
      <c r="A19" s="14" t="s">
        <v>103</v>
      </c>
      <c r="B19" s="13">
        <v>1000</v>
      </c>
      <c r="C19" s="13"/>
      <c r="D19" s="13"/>
      <c r="E19" s="5"/>
      <c r="F19" s="5"/>
      <c r="G19" s="5"/>
      <c r="H19" s="12"/>
      <c r="I19" s="12"/>
      <c r="J19" s="12"/>
      <c r="K19" s="12"/>
      <c r="L19" s="12"/>
      <c r="M19" s="36"/>
      <c r="N19" s="36"/>
      <c r="O19" s="36"/>
      <c r="P19" s="23"/>
      <c r="Q19" s="35">
        <f t="shared" si="0"/>
        <v>720</v>
      </c>
      <c r="R19" s="35">
        <v>440</v>
      </c>
      <c r="S19" s="35">
        <v>280</v>
      </c>
      <c r="T19" s="35"/>
      <c r="U19" s="23"/>
      <c r="V19" s="23"/>
      <c r="W19" s="23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</row>
    <row r="20" spans="1:221" ht="27.75" customHeight="1">
      <c r="A20" s="14" t="s">
        <v>75</v>
      </c>
      <c r="B20" s="13"/>
      <c r="C20" s="13"/>
      <c r="D20" s="13"/>
      <c r="E20" s="5"/>
      <c r="F20" s="5"/>
      <c r="G20" s="5"/>
      <c r="H20" s="12"/>
      <c r="I20" s="12"/>
      <c r="J20" s="12"/>
      <c r="K20" s="12"/>
      <c r="L20" s="12"/>
      <c r="M20" s="36"/>
      <c r="N20" s="36"/>
      <c r="O20" s="36"/>
      <c r="P20" s="23"/>
      <c r="Q20" s="35">
        <f t="shared" si="0"/>
        <v>0</v>
      </c>
      <c r="R20" s="36"/>
      <c r="S20" s="36"/>
      <c r="T20" s="35"/>
      <c r="U20" s="23"/>
      <c r="V20" s="23"/>
      <c r="W20" s="23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</row>
    <row r="21" spans="1:221" ht="27.75" customHeight="1">
      <c r="A21" s="14" t="s">
        <v>76</v>
      </c>
      <c r="B21" s="13"/>
      <c r="C21" s="13"/>
      <c r="D21" s="13"/>
      <c r="E21" s="5"/>
      <c r="F21" s="5"/>
      <c r="G21" s="5"/>
      <c r="H21" s="12"/>
      <c r="I21" s="12"/>
      <c r="J21" s="12"/>
      <c r="K21" s="12"/>
      <c r="L21" s="12"/>
      <c r="M21" s="5"/>
      <c r="N21" s="5"/>
      <c r="O21" s="5"/>
      <c r="P21" s="23"/>
      <c r="Q21" s="35">
        <f t="shared" si="0"/>
        <v>200</v>
      </c>
      <c r="R21" s="35">
        <v>200</v>
      </c>
      <c r="S21" s="36"/>
      <c r="T21" s="35"/>
      <c r="U21" s="23"/>
      <c r="V21" s="23"/>
      <c r="W21" s="23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pans="1:221" ht="27.75" customHeight="1">
      <c r="A22" s="14" t="s">
        <v>77</v>
      </c>
      <c r="B22" s="13"/>
      <c r="C22" s="13"/>
      <c r="D22" s="13"/>
      <c r="E22" s="5"/>
      <c r="F22" s="5"/>
      <c r="G22" s="5"/>
      <c r="H22" s="12"/>
      <c r="I22" s="12"/>
      <c r="J22" s="12"/>
      <c r="K22" s="12"/>
      <c r="L22" s="12"/>
      <c r="M22" s="36"/>
      <c r="N22" s="36" t="s">
        <v>125</v>
      </c>
      <c r="O22" s="36"/>
      <c r="P22" s="23"/>
      <c r="Q22" s="35">
        <f t="shared" si="0"/>
        <v>0</v>
      </c>
      <c r="R22" s="36"/>
      <c r="S22" s="36"/>
      <c r="T22" s="35"/>
      <c r="U22" s="23"/>
      <c r="V22" s="23"/>
      <c r="W22" s="23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</row>
    <row r="23" spans="1:221" ht="27.75" customHeight="1">
      <c r="A23" s="14" t="s">
        <v>78</v>
      </c>
      <c r="B23" s="13"/>
      <c r="C23" s="13">
        <v>17</v>
      </c>
      <c r="D23" s="13"/>
      <c r="E23" s="13"/>
      <c r="F23" s="13"/>
      <c r="G23" s="13">
        <v>300</v>
      </c>
      <c r="H23" s="12">
        <v>300</v>
      </c>
      <c r="I23" s="12"/>
      <c r="J23" s="12"/>
      <c r="K23" s="12"/>
      <c r="L23" s="12"/>
      <c r="M23" s="36"/>
      <c r="N23" s="36"/>
      <c r="O23" s="36"/>
      <c r="P23" s="23"/>
      <c r="Q23" s="35">
        <f t="shared" si="0"/>
        <v>0</v>
      </c>
      <c r="R23" s="36"/>
      <c r="S23" s="36"/>
      <c r="T23" s="35"/>
      <c r="U23" s="23"/>
      <c r="V23" s="23"/>
      <c r="W23" s="23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</row>
    <row r="24" spans="1:221" ht="27.75" customHeight="1">
      <c r="A24" s="15" t="s">
        <v>6</v>
      </c>
      <c r="B24" s="5">
        <f>SUM(B6:B20)</f>
        <v>6849</v>
      </c>
      <c r="C24" s="21">
        <f>SUM(C6:C20)</f>
        <v>111</v>
      </c>
      <c r="D24" s="33">
        <f>SUM(D6:D20)</f>
        <v>2</v>
      </c>
      <c r="E24" s="33">
        <f>SUM(E6:E23)</f>
        <v>40</v>
      </c>
      <c r="F24" s="33">
        <f>E24/D24*10</f>
        <v>200</v>
      </c>
      <c r="G24" s="5">
        <f aca="true" t="shared" si="1" ref="G24:W24">SUM(G6:G23)</f>
        <v>2250</v>
      </c>
      <c r="H24" s="5">
        <f t="shared" si="1"/>
        <v>3039</v>
      </c>
      <c r="I24" s="5">
        <f t="shared" si="1"/>
        <v>7198</v>
      </c>
      <c r="J24" s="5">
        <f t="shared" si="1"/>
        <v>4750</v>
      </c>
      <c r="K24" s="5">
        <f t="shared" si="1"/>
        <v>8080</v>
      </c>
      <c r="L24" s="5">
        <f t="shared" si="1"/>
        <v>800</v>
      </c>
      <c r="M24" s="5">
        <f t="shared" si="1"/>
        <v>1667</v>
      </c>
      <c r="N24" s="5">
        <f t="shared" si="1"/>
        <v>0</v>
      </c>
      <c r="O24" s="5">
        <f t="shared" si="1"/>
        <v>0</v>
      </c>
      <c r="P24" s="5" t="e">
        <f>O24/N24*100</f>
        <v>#DIV/0!</v>
      </c>
      <c r="Q24" s="35">
        <f t="shared" si="0"/>
        <v>5340</v>
      </c>
      <c r="R24" s="33">
        <f t="shared" si="1"/>
        <v>4265</v>
      </c>
      <c r="S24" s="33">
        <f t="shared" si="1"/>
        <v>1075</v>
      </c>
      <c r="T24" s="33">
        <f t="shared" si="1"/>
        <v>100</v>
      </c>
      <c r="U24" s="33">
        <f t="shared" si="1"/>
        <v>2</v>
      </c>
      <c r="V24" s="34">
        <f t="shared" si="1"/>
        <v>2.5</v>
      </c>
      <c r="W24" s="33">
        <f t="shared" si="1"/>
        <v>12.5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</row>
    <row r="25" spans="1:221" ht="27.75" customHeight="1">
      <c r="A25" s="14" t="s">
        <v>4</v>
      </c>
      <c r="B25" s="5"/>
      <c r="C25" s="5"/>
      <c r="D25" s="5"/>
      <c r="E25" s="13"/>
      <c r="F25" s="13"/>
      <c r="G25" s="5"/>
      <c r="H25" s="12"/>
      <c r="I25" s="12"/>
      <c r="J25" s="12"/>
      <c r="K25" s="12"/>
      <c r="L25" s="12"/>
      <c r="M25" s="36"/>
      <c r="N25" s="36"/>
      <c r="O25" s="36"/>
      <c r="P25" s="23"/>
      <c r="Q25" s="35">
        <f t="shared" si="0"/>
        <v>0</v>
      </c>
      <c r="R25" s="36"/>
      <c r="S25" s="36"/>
      <c r="T25" s="35"/>
      <c r="U25" s="23"/>
      <c r="V25" s="23"/>
      <c r="W25" s="23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</row>
    <row r="26" spans="1:221" ht="27.75" customHeight="1">
      <c r="A26" s="14" t="s">
        <v>17</v>
      </c>
      <c r="B26" s="13">
        <v>200</v>
      </c>
      <c r="C26" s="5"/>
      <c r="D26" s="5"/>
      <c r="E26" s="5"/>
      <c r="F26" s="5"/>
      <c r="G26" s="5"/>
      <c r="H26" s="12"/>
      <c r="I26" s="12"/>
      <c r="J26" s="12"/>
      <c r="K26" s="12"/>
      <c r="L26" s="12"/>
      <c r="M26" s="36"/>
      <c r="N26" s="36"/>
      <c r="O26" s="36"/>
      <c r="P26" s="23"/>
      <c r="Q26" s="35">
        <f t="shared" si="0"/>
        <v>80</v>
      </c>
      <c r="R26" s="35">
        <v>80</v>
      </c>
      <c r="S26" s="36"/>
      <c r="T26" s="35"/>
      <c r="U26" s="23"/>
      <c r="V26" s="23"/>
      <c r="W26" s="2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pans="1:221" ht="27.75" customHeight="1">
      <c r="A27" s="14" t="s">
        <v>18</v>
      </c>
      <c r="B27" s="5"/>
      <c r="C27" s="5"/>
      <c r="D27" s="5"/>
      <c r="E27" s="13"/>
      <c r="F27" s="13"/>
      <c r="G27" s="13">
        <v>250</v>
      </c>
      <c r="H27" s="12">
        <v>150</v>
      </c>
      <c r="I27" s="12"/>
      <c r="J27" s="12"/>
      <c r="K27" s="12"/>
      <c r="L27" s="12"/>
      <c r="M27" s="36"/>
      <c r="N27" s="36"/>
      <c r="O27" s="36"/>
      <c r="P27" s="23"/>
      <c r="Q27" s="35">
        <f t="shared" si="0"/>
        <v>0</v>
      </c>
      <c r="R27" s="36"/>
      <c r="S27" s="36"/>
      <c r="T27" s="35"/>
      <c r="U27" s="23"/>
      <c r="V27" s="23"/>
      <c r="W27" s="2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</row>
    <row r="28" spans="1:221" ht="27.75" customHeight="1">
      <c r="A28" s="14" t="s">
        <v>19</v>
      </c>
      <c r="B28" s="5"/>
      <c r="C28" s="5"/>
      <c r="D28" s="5"/>
      <c r="E28" s="12"/>
      <c r="F28" s="12"/>
      <c r="G28" s="12"/>
      <c r="H28" s="12">
        <v>130</v>
      </c>
      <c r="I28" s="12"/>
      <c r="J28" s="12"/>
      <c r="K28" s="12"/>
      <c r="L28" s="12"/>
      <c r="M28" s="36"/>
      <c r="N28" s="36"/>
      <c r="O28" s="36"/>
      <c r="P28" s="23"/>
      <c r="Q28" s="35">
        <f t="shared" si="0"/>
        <v>0</v>
      </c>
      <c r="R28" s="36"/>
      <c r="S28" s="36"/>
      <c r="T28" s="35"/>
      <c r="U28" s="23"/>
      <c r="V28" s="23"/>
      <c r="W28" s="23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</row>
    <row r="29" spans="1:221" ht="27.75" customHeight="1">
      <c r="A29" s="14" t="s">
        <v>20</v>
      </c>
      <c r="B29" s="13">
        <v>14</v>
      </c>
      <c r="C29" s="13">
        <v>28</v>
      </c>
      <c r="D29" s="5"/>
      <c r="E29" s="13"/>
      <c r="F29" s="13"/>
      <c r="G29" s="13"/>
      <c r="H29" s="12">
        <v>10</v>
      </c>
      <c r="I29" s="12"/>
      <c r="J29" s="12"/>
      <c r="K29" s="12"/>
      <c r="L29" s="12"/>
      <c r="M29" s="36"/>
      <c r="N29" s="36"/>
      <c r="O29" s="36"/>
      <c r="P29" s="23"/>
      <c r="Q29" s="35">
        <f t="shared" si="0"/>
        <v>14</v>
      </c>
      <c r="R29" s="35">
        <v>10</v>
      </c>
      <c r="S29" s="35">
        <v>4</v>
      </c>
      <c r="T29" s="35"/>
      <c r="U29" s="23"/>
      <c r="V29" s="23"/>
      <c r="W29" s="23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</row>
    <row r="30" spans="1:221" ht="27.75" customHeight="1">
      <c r="A30" s="14" t="s">
        <v>79</v>
      </c>
      <c r="B30" s="33"/>
      <c r="C30" s="5"/>
      <c r="D30" s="5"/>
      <c r="E30" s="13"/>
      <c r="F30" s="13"/>
      <c r="G30" s="13">
        <v>320</v>
      </c>
      <c r="H30" s="12">
        <v>120</v>
      </c>
      <c r="I30" s="12"/>
      <c r="J30" s="12"/>
      <c r="K30" s="12"/>
      <c r="L30" s="12"/>
      <c r="M30" s="36"/>
      <c r="N30" s="36"/>
      <c r="O30" s="36"/>
      <c r="P30" s="23"/>
      <c r="Q30" s="35">
        <f t="shared" si="0"/>
        <v>0</v>
      </c>
      <c r="R30" s="36"/>
      <c r="S30" s="36"/>
      <c r="T30" s="35"/>
      <c r="U30" s="23"/>
      <c r="V30" s="23"/>
      <c r="W30" s="2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</row>
    <row r="31" spans="1:221" ht="27.75" customHeight="1">
      <c r="A31" s="14" t="s">
        <v>21</v>
      </c>
      <c r="B31" s="5"/>
      <c r="C31" s="13">
        <v>60</v>
      </c>
      <c r="D31" s="5"/>
      <c r="E31" s="5"/>
      <c r="F31" s="5"/>
      <c r="G31" s="5"/>
      <c r="H31" s="12"/>
      <c r="I31" s="12"/>
      <c r="J31" s="12"/>
      <c r="K31" s="12"/>
      <c r="L31" s="12"/>
      <c r="M31" s="36"/>
      <c r="N31" s="36"/>
      <c r="O31" s="36"/>
      <c r="P31" s="23"/>
      <c r="Q31" s="35">
        <f t="shared" si="0"/>
        <v>0</v>
      </c>
      <c r="R31" s="36"/>
      <c r="S31" s="36"/>
      <c r="T31" s="35"/>
      <c r="U31" s="23"/>
      <c r="V31" s="23"/>
      <c r="W31" s="23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</row>
    <row r="32" spans="1:221" ht="27.75" customHeight="1">
      <c r="A32" s="14" t="s">
        <v>22</v>
      </c>
      <c r="B32" s="5"/>
      <c r="C32" s="13">
        <v>5</v>
      </c>
      <c r="D32" s="5"/>
      <c r="E32" s="13"/>
      <c r="F32" s="13"/>
      <c r="G32" s="13"/>
      <c r="H32" s="12">
        <v>1</v>
      </c>
      <c r="I32" s="12"/>
      <c r="J32" s="12"/>
      <c r="K32" s="12"/>
      <c r="L32" s="12"/>
      <c r="M32" s="36"/>
      <c r="N32" s="36"/>
      <c r="O32" s="36"/>
      <c r="P32" s="23"/>
      <c r="Q32" s="35">
        <f t="shared" si="0"/>
        <v>0</v>
      </c>
      <c r="R32" s="36"/>
      <c r="S32" s="36"/>
      <c r="T32" s="35"/>
      <c r="U32" s="23"/>
      <c r="V32" s="23"/>
      <c r="W32" s="23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</row>
    <row r="33" spans="1:221" ht="27.75" customHeight="1">
      <c r="A33" s="14" t="s">
        <v>23</v>
      </c>
      <c r="B33" s="64">
        <v>50</v>
      </c>
      <c r="C33" s="56"/>
      <c r="D33" s="56"/>
      <c r="E33" s="5"/>
      <c r="F33" s="5"/>
      <c r="G33" s="5"/>
      <c r="H33" s="12">
        <v>30</v>
      </c>
      <c r="I33" s="12"/>
      <c r="J33" s="12"/>
      <c r="K33" s="12"/>
      <c r="L33" s="12"/>
      <c r="M33" s="36"/>
      <c r="N33" s="36"/>
      <c r="O33" s="36"/>
      <c r="P33" s="23"/>
      <c r="Q33" s="35">
        <f t="shared" si="0"/>
        <v>50</v>
      </c>
      <c r="R33" s="35">
        <v>50</v>
      </c>
      <c r="S33" s="36"/>
      <c r="T33" s="35"/>
      <c r="U33" s="23"/>
      <c r="V33" s="23"/>
      <c r="W33" s="2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</row>
    <row r="34" spans="1:221" ht="27.75" customHeight="1">
      <c r="A34" s="14" t="s">
        <v>24</v>
      </c>
      <c r="B34" s="5"/>
      <c r="C34" s="5"/>
      <c r="D34" s="5"/>
      <c r="E34" s="5"/>
      <c r="F34" s="5"/>
      <c r="G34" s="5"/>
      <c r="H34" s="12"/>
      <c r="I34" s="12"/>
      <c r="J34" s="12"/>
      <c r="K34" s="12"/>
      <c r="L34" s="12"/>
      <c r="M34" s="36"/>
      <c r="N34" s="36"/>
      <c r="O34" s="36"/>
      <c r="P34" s="23"/>
      <c r="Q34" s="35">
        <f t="shared" si="0"/>
        <v>0</v>
      </c>
      <c r="R34" s="36"/>
      <c r="S34" s="36"/>
      <c r="T34" s="35"/>
      <c r="U34" s="23"/>
      <c r="V34" s="23"/>
      <c r="W34" s="2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ht="27.75" customHeight="1">
      <c r="A35" s="14" t="s">
        <v>80</v>
      </c>
      <c r="B35" s="5"/>
      <c r="C35" s="5"/>
      <c r="D35" s="5"/>
      <c r="E35" s="13"/>
      <c r="F35" s="13"/>
      <c r="G35" s="13"/>
      <c r="H35" s="12">
        <v>6</v>
      </c>
      <c r="I35" s="12"/>
      <c r="J35" s="12"/>
      <c r="K35" s="12"/>
      <c r="L35" s="12"/>
      <c r="M35" s="36"/>
      <c r="N35" s="36"/>
      <c r="O35" s="36"/>
      <c r="P35" s="23"/>
      <c r="Q35" s="35">
        <f t="shared" si="0"/>
        <v>0</v>
      </c>
      <c r="R35" s="36"/>
      <c r="S35" s="36"/>
      <c r="T35" s="35"/>
      <c r="U35" s="23"/>
      <c r="V35" s="23"/>
      <c r="W35" s="2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221" ht="27.75" customHeight="1">
      <c r="A36" s="14" t="s">
        <v>81</v>
      </c>
      <c r="B36" s="5"/>
      <c r="C36" s="13">
        <v>2</v>
      </c>
      <c r="D36" s="5"/>
      <c r="E36" s="13"/>
      <c r="F36" s="13"/>
      <c r="G36" s="13"/>
      <c r="H36" s="12">
        <v>39</v>
      </c>
      <c r="I36" s="12"/>
      <c r="J36" s="12"/>
      <c r="K36" s="12"/>
      <c r="L36" s="12"/>
      <c r="M36" s="36"/>
      <c r="N36" s="36"/>
      <c r="O36" s="36"/>
      <c r="P36" s="23"/>
      <c r="Q36" s="35">
        <f t="shared" si="0"/>
        <v>0</v>
      </c>
      <c r="R36" s="36"/>
      <c r="S36" s="36"/>
      <c r="T36" s="35"/>
      <c r="U36" s="23"/>
      <c r="V36" s="23"/>
      <c r="W36" s="23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</row>
    <row r="37" spans="1:221" ht="27.75" customHeight="1">
      <c r="A37" s="14" t="s">
        <v>82</v>
      </c>
      <c r="B37" s="13">
        <v>8</v>
      </c>
      <c r="C37" s="5"/>
      <c r="D37" s="5"/>
      <c r="E37" s="13"/>
      <c r="F37" s="13"/>
      <c r="G37" s="13"/>
      <c r="H37" s="12">
        <v>30</v>
      </c>
      <c r="I37" s="12"/>
      <c r="J37" s="12"/>
      <c r="K37" s="12"/>
      <c r="L37" s="12"/>
      <c r="M37" s="36"/>
      <c r="N37" s="36"/>
      <c r="O37" s="36"/>
      <c r="P37" s="23"/>
      <c r="Q37" s="35">
        <f t="shared" si="0"/>
        <v>8</v>
      </c>
      <c r="R37" s="35">
        <v>8</v>
      </c>
      <c r="S37" s="36"/>
      <c r="T37" s="35"/>
      <c r="U37" s="23"/>
      <c r="V37" s="23"/>
      <c r="W37" s="23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</row>
    <row r="38" spans="1:221" ht="27.75" customHeight="1">
      <c r="A38" s="6" t="s">
        <v>83</v>
      </c>
      <c r="B38" s="13">
        <v>150</v>
      </c>
      <c r="C38" s="20">
        <v>22.6</v>
      </c>
      <c r="D38" s="5"/>
      <c r="E38" s="13"/>
      <c r="F38" s="13"/>
      <c r="G38" s="13">
        <v>894</v>
      </c>
      <c r="H38" s="12">
        <v>894</v>
      </c>
      <c r="I38" s="12"/>
      <c r="J38" s="12"/>
      <c r="K38" s="12"/>
      <c r="L38" s="12"/>
      <c r="M38" s="36"/>
      <c r="N38" s="36">
        <v>1</v>
      </c>
      <c r="O38" s="36">
        <v>6</v>
      </c>
      <c r="P38" s="57">
        <f>O38/N38*100</f>
        <v>600</v>
      </c>
      <c r="Q38" s="35">
        <f t="shared" si="0"/>
        <v>0</v>
      </c>
      <c r="R38" s="36"/>
      <c r="S38" s="36"/>
      <c r="T38" s="35"/>
      <c r="U38" s="23"/>
      <c r="V38" s="23"/>
      <c r="W38" s="23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</row>
    <row r="39" spans="1:221" ht="27.75" customHeight="1">
      <c r="A39" s="2" t="s">
        <v>2</v>
      </c>
      <c r="B39" s="5">
        <f aca="true" t="shared" si="2" ref="B39:W39">SUM(B25:B38)</f>
        <v>422</v>
      </c>
      <c r="C39" s="21">
        <f t="shared" si="2"/>
        <v>117.6</v>
      </c>
      <c r="D39" s="5">
        <f t="shared" si="2"/>
        <v>0</v>
      </c>
      <c r="E39" s="5">
        <f t="shared" si="2"/>
        <v>0</v>
      </c>
      <c r="F39" s="57" t="e">
        <f>E39/D39*10</f>
        <v>#DIV/0!</v>
      </c>
      <c r="G39" s="5">
        <f t="shared" si="2"/>
        <v>1464</v>
      </c>
      <c r="H39" s="5">
        <f t="shared" si="2"/>
        <v>1410</v>
      </c>
      <c r="I39" s="5"/>
      <c r="J39" s="5">
        <f t="shared" si="2"/>
        <v>0</v>
      </c>
      <c r="K39" s="5"/>
      <c r="L39" s="5">
        <f t="shared" si="2"/>
        <v>0</v>
      </c>
      <c r="M39" s="5">
        <f t="shared" si="2"/>
        <v>0</v>
      </c>
      <c r="N39" s="5">
        <f t="shared" si="2"/>
        <v>1</v>
      </c>
      <c r="O39" s="5">
        <f t="shared" si="2"/>
        <v>6</v>
      </c>
      <c r="P39" s="5">
        <f t="shared" si="2"/>
        <v>600</v>
      </c>
      <c r="Q39" s="36">
        <f t="shared" si="0"/>
        <v>152</v>
      </c>
      <c r="R39" s="33">
        <f t="shared" si="2"/>
        <v>148</v>
      </c>
      <c r="S39" s="33">
        <f t="shared" si="2"/>
        <v>4</v>
      </c>
      <c r="T39" s="33">
        <f t="shared" si="2"/>
        <v>0</v>
      </c>
      <c r="U39" s="33">
        <f t="shared" si="2"/>
        <v>0</v>
      </c>
      <c r="V39" s="33">
        <f t="shared" si="2"/>
        <v>0</v>
      </c>
      <c r="W39" s="33">
        <f t="shared" si="2"/>
        <v>0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</row>
    <row r="40" spans="1:23" ht="27.75" customHeight="1">
      <c r="A40" s="3" t="s">
        <v>3</v>
      </c>
      <c r="B40" s="57">
        <f aca="true" t="shared" si="3" ref="B40:N40">B24+B39</f>
        <v>7271</v>
      </c>
      <c r="C40" s="57">
        <f t="shared" si="3"/>
        <v>228.6</v>
      </c>
      <c r="D40" s="57">
        <f t="shared" si="3"/>
        <v>2</v>
      </c>
      <c r="E40" s="57">
        <f t="shared" si="3"/>
        <v>40</v>
      </c>
      <c r="F40" s="57">
        <f>E40/D40*10</f>
        <v>200</v>
      </c>
      <c r="G40" s="57">
        <f t="shared" si="3"/>
        <v>3714</v>
      </c>
      <c r="H40" s="57">
        <f t="shared" si="3"/>
        <v>4449</v>
      </c>
      <c r="I40" s="57">
        <f t="shared" si="3"/>
        <v>7198</v>
      </c>
      <c r="J40" s="57">
        <f t="shared" si="3"/>
        <v>4750</v>
      </c>
      <c r="K40" s="57">
        <f t="shared" si="3"/>
        <v>8080</v>
      </c>
      <c r="L40" s="57">
        <f t="shared" si="3"/>
        <v>800</v>
      </c>
      <c r="M40" s="5">
        <f>M22+M23+M24+M25+M26+M27+M28+M29+M30+M31+M32+M33+M34+M35+M36+M37+M38</f>
        <v>1667</v>
      </c>
      <c r="N40" s="57">
        <f t="shared" si="3"/>
        <v>1</v>
      </c>
      <c r="O40" s="21">
        <f>O22+O23+O24+O25+O26+O27+O28+O29+O30+O31+O32+O33+O34+O35+O36+O37+O38</f>
        <v>6</v>
      </c>
      <c r="P40" s="5">
        <f>O40/N40*100</f>
        <v>600</v>
      </c>
      <c r="Q40" s="33">
        <f>R40+S40</f>
        <v>5492</v>
      </c>
      <c r="R40" s="5">
        <f aca="true" t="shared" si="4" ref="R40:W40">R22+R23+R24+R25+R26+R27+R28+R29+R30+R31+R32+R33+R34+R35+R36+R37+R38</f>
        <v>4413</v>
      </c>
      <c r="S40" s="5">
        <f t="shared" si="4"/>
        <v>1079</v>
      </c>
      <c r="T40" s="5">
        <f t="shared" si="4"/>
        <v>100</v>
      </c>
      <c r="U40" s="5">
        <f t="shared" si="4"/>
        <v>2</v>
      </c>
      <c r="V40" s="21">
        <f t="shared" si="4"/>
        <v>2.5</v>
      </c>
      <c r="W40" s="5">
        <f t="shared" si="4"/>
        <v>12.5</v>
      </c>
    </row>
    <row r="41" ht="18" customHeight="1"/>
  </sheetData>
  <sheetProtection/>
  <mergeCells count="11">
    <mergeCell ref="C2:F2"/>
    <mergeCell ref="N2:P2"/>
    <mergeCell ref="U2:W2"/>
    <mergeCell ref="A1:T1"/>
    <mergeCell ref="R4:T4"/>
    <mergeCell ref="Q2:T2"/>
    <mergeCell ref="Q3:T3"/>
    <mergeCell ref="G2:L2"/>
    <mergeCell ref="G3:H3"/>
    <mergeCell ref="I3:J3"/>
    <mergeCell ref="K3:L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2018-08-31T06:29:13Z</cp:lastPrinted>
  <dcterms:created xsi:type="dcterms:W3CDTF">2001-05-08T06:08:01Z</dcterms:created>
  <dcterms:modified xsi:type="dcterms:W3CDTF">2018-08-31T06:33:11Z</dcterms:modified>
  <cp:category/>
  <cp:version/>
  <cp:contentType/>
  <cp:contentStatus/>
</cp:coreProperties>
</file>