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(2)'!$A$1:$O$40</definedName>
  </definedNames>
  <calcPr fullCalcOnLoad="1"/>
</workbook>
</file>

<file path=xl/sharedStrings.xml><?xml version="1.0" encoding="utf-8"?>
<sst xmlns="http://schemas.openxmlformats.org/spreadsheetml/2006/main" count="178" uniqueCount="108">
  <si>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</si>
  <si>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</si>
  <si>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</si>
  <si>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</si>
  <si>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</si>
  <si>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</si>
  <si>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</si>
  <si>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</si>
  <si>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</si>
  <si>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</si>
  <si>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</si>
  <si>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</si>
  <si>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</si>
  <si>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</si>
  <si>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</si>
  <si>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</si>
  <si>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</si>
  <si>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</si>
  <si>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</si>
  <si>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</si>
  <si>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</si>
  <si>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</si>
  <si>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</si>
  <si>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</si>
  <si>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</si>
  <si>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15.ООО ТД "Хорошавина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</si>
  <si>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</si>
  <si>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</si>
  <si>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</si>
  <si>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</si>
  <si>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</si>
  <si>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</si>
  <si>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</si>
  <si>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</si>
  <si>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</si>
  <si>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</si>
  <si>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</si>
  <si>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</si>
  <si>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</si>
  <si>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</si>
  <si>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</si>
  <si>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</si>
  <si>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</si>
  <si>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</si>
  <si>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</si>
  <si>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</si>
  <si>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</si>
  <si>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</si>
  <si>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</si>
  <si>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</si>
  <si>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</si>
  <si>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</si>
  <si>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</si>
  <si>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</si>
  <si>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</si>
  <si>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</si>
  <si>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</si>
  <si>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</si>
  <si>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</si>
  <si>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</si>
  <si>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</si>
  <si>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</si>
  <si>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</si>
  <si>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</si>
  <si>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</si>
  <si>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</si>
  <si>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</si>
  <si>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</si>
  <si>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</si>
  <si>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</si>
  <si>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</si>
  <si>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</si>
  <si>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</si>
  <si>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</si>
  <si>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</si>
  <si>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</si>
  <si>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</si>
  <si>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</si>
  <si>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</si>
  <si>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</si>
  <si>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</si>
  <si>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</si>
  <si>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</si>
  <si>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</si>
  <si>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</si>
  <si>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</si>
  <si>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</si>
  <si>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</si>
  <si>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</si>
  <si>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</si>
  <si>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</si>
  <si>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</si>
  <si>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</si>
  <si>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</si>
  <si>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</si>
  <si>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</si>
  <si>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</si>
  <si>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</si>
  <si>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</si>
  <si>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</si>
  <si>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</si>
  <si>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</si>
  <si>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</si>
  <si>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</si>
  <si>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</si>
  <si>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</si>
  <si>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</si>
  <si>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Информация о сельскохозяйственных работах по состоянию на 30 июля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</si>
</sst>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6" t="s">
        <v>107</v>
      </c>
      <c r="B1" s="66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">
      <c r="A2" s="9" t="s">
        <v>1</v>
      </c>
      <c r="B2" s="68" t="s">
        <v>57</v>
      </c>
      <c r="C2" s="73"/>
      <c r="D2" s="70" t="s">
        <v>45</v>
      </c>
      <c r="E2" s="71"/>
      <c r="F2" s="71"/>
      <c r="G2" s="71"/>
      <c r="H2" s="71"/>
      <c r="I2" s="71"/>
      <c r="J2" s="71"/>
      <c r="K2" s="72"/>
      <c r="L2" s="7"/>
      <c r="M2" s="68" t="s">
        <v>42</v>
      </c>
      <c r="N2" s="69"/>
      <c r="O2" s="69"/>
      <c r="P2" s="69"/>
      <c r="Q2" s="69"/>
      <c r="R2" s="69"/>
      <c r="S2" s="69"/>
      <c r="T2" s="69"/>
      <c r="U2" s="8" t="s">
        <v>51</v>
      </c>
      <c r="V2" s="8" t="s">
        <v>61</v>
      </c>
      <c r="W2" s="38" t="s">
        <v>53</v>
      </c>
      <c r="X2" s="46" t="s">
        <v>55</v>
      </c>
    </row>
    <row r="3" spans="1:24" ht="16.5" customHeight="1">
      <c r="A3" s="10"/>
      <c r="B3" s="74" t="s">
        <v>58</v>
      </c>
      <c r="C3" s="75"/>
      <c r="D3" s="27" t="s">
        <v>36</v>
      </c>
      <c r="E3" s="27" t="s">
        <v>43</v>
      </c>
      <c r="F3" s="27" t="s">
        <v>43</v>
      </c>
      <c r="G3" s="28" t="s">
        <v>47</v>
      </c>
      <c r="H3" s="28" t="s">
        <v>44</v>
      </c>
      <c r="I3" s="28"/>
      <c r="J3" s="28"/>
      <c r="K3" s="28"/>
      <c r="L3" s="28"/>
      <c r="M3" s="26"/>
      <c r="N3" s="26" t="s">
        <v>43</v>
      </c>
      <c r="O3" s="26" t="s">
        <v>43</v>
      </c>
      <c r="P3" s="26"/>
      <c r="Q3" s="26"/>
      <c r="R3" s="26"/>
      <c r="S3" s="26"/>
      <c r="T3" s="37"/>
      <c r="U3" s="27" t="s">
        <v>52</v>
      </c>
      <c r="V3" s="27" t="s">
        <v>62</v>
      </c>
      <c r="W3" s="39" t="s">
        <v>105</v>
      </c>
      <c r="X3" s="47" t="s">
        <v>54</v>
      </c>
    </row>
    <row r="4" spans="1:24" ht="18">
      <c r="A4" s="10" t="s">
        <v>0</v>
      </c>
      <c r="B4" s="29" t="s">
        <v>59</v>
      </c>
      <c r="C4" s="29" t="s">
        <v>60</v>
      </c>
      <c r="D4" s="16"/>
      <c r="E4" s="27" t="s">
        <v>38</v>
      </c>
      <c r="F4" s="27" t="s">
        <v>37</v>
      </c>
      <c r="G4" s="28" t="s">
        <v>48</v>
      </c>
      <c r="H4" s="28" t="s">
        <v>38</v>
      </c>
      <c r="I4" s="29" t="s">
        <v>40</v>
      </c>
      <c r="J4" s="29" t="s">
        <v>41</v>
      </c>
      <c r="K4" s="29" t="s">
        <v>50</v>
      </c>
      <c r="L4" s="29" t="s">
        <v>35</v>
      </c>
      <c r="M4" s="16" t="s">
        <v>36</v>
      </c>
      <c r="N4" s="27" t="s">
        <v>38</v>
      </c>
      <c r="O4" s="27" t="s">
        <v>37</v>
      </c>
      <c r="P4" s="28" t="s">
        <v>39</v>
      </c>
      <c r="Q4" s="28" t="s">
        <v>46</v>
      </c>
      <c r="R4" s="29" t="s">
        <v>40</v>
      </c>
      <c r="S4" s="29" t="s">
        <v>41</v>
      </c>
      <c r="T4" s="29" t="s">
        <v>50</v>
      </c>
      <c r="U4" s="16"/>
      <c r="V4" s="16" t="s">
        <v>63</v>
      </c>
      <c r="W4" s="39" t="s">
        <v>106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29</v>
      </c>
      <c r="N5" s="18" t="s">
        <v>29</v>
      </c>
      <c r="O5" s="18" t="s">
        <v>29</v>
      </c>
      <c r="P5" s="18" t="s">
        <v>29</v>
      </c>
      <c r="Q5" s="18" t="s">
        <v>29</v>
      </c>
      <c r="R5" s="18" t="s">
        <v>29</v>
      </c>
      <c r="S5" s="18" t="s">
        <v>29</v>
      </c>
      <c r="T5" s="30" t="s">
        <v>29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478</v>
      </c>
      <c r="E6" s="12">
        <v>478</v>
      </c>
      <c r="F6" s="12"/>
      <c r="G6" s="12"/>
      <c r="H6" s="12"/>
      <c r="I6" s="12"/>
      <c r="J6" s="12"/>
      <c r="K6" s="12"/>
      <c r="L6" s="19">
        <f aca="true" t="shared" si="0" ref="L6:L26">D6/B6*100</f>
        <v>10.950744558991982</v>
      </c>
      <c r="M6" s="13">
        <f aca="true" t="shared" si="1" ref="M6:M17">N6+O6+P6+Q6+R6+S6+T6</f>
        <v>1353</v>
      </c>
      <c r="N6" s="12">
        <v>1353</v>
      </c>
      <c r="O6" s="12"/>
      <c r="P6" s="12"/>
      <c r="Q6" s="12"/>
      <c r="R6" s="12"/>
      <c r="S6" s="12"/>
      <c r="T6" s="12"/>
      <c r="U6" s="19">
        <f aca="true" t="shared" si="2" ref="U6:U42">M6/D6*10</f>
        <v>28.305439330543933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aca="true" t="shared" si="3" ref="D7:D42">E7+F7+G7+H7+I7+J7+K7</f>
        <v>0</v>
      </c>
      <c r="E7" s="12"/>
      <c r="F7" s="12"/>
      <c r="G7" s="12"/>
      <c r="H7" s="12"/>
      <c r="I7" s="12"/>
      <c r="J7" s="12"/>
      <c r="K7" s="12"/>
      <c r="L7" s="19">
        <f t="shared" si="0"/>
        <v>0</v>
      </c>
      <c r="M7" s="13">
        <f t="shared" si="1"/>
        <v>0</v>
      </c>
      <c r="N7" s="12"/>
      <c r="O7" s="12"/>
      <c r="P7" s="12"/>
      <c r="Q7" s="12"/>
      <c r="R7" s="12"/>
      <c r="S7" s="12"/>
      <c r="T7" s="12"/>
      <c r="U7" s="19" t="e">
        <f t="shared" si="2"/>
        <v>#DIV/0!</v>
      </c>
      <c r="V7" s="12"/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3"/>
        <v>0</v>
      </c>
      <c r="E8" s="12"/>
      <c r="F8" s="12"/>
      <c r="G8" s="12"/>
      <c r="H8" s="12"/>
      <c r="I8" s="12"/>
      <c r="J8" s="12"/>
      <c r="K8" s="12"/>
      <c r="L8" s="19">
        <f t="shared" si="0"/>
        <v>0</v>
      </c>
      <c r="M8" s="13">
        <f t="shared" si="1"/>
        <v>0</v>
      </c>
      <c r="N8" s="12"/>
      <c r="O8" s="12"/>
      <c r="P8" s="12"/>
      <c r="Q8" s="12"/>
      <c r="R8" s="12"/>
      <c r="S8" s="12"/>
      <c r="T8" s="12"/>
      <c r="U8" s="19" t="e">
        <f t="shared" si="2"/>
        <v>#DIV/0!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 t="shared" si="1"/>
        <v>0</v>
      </c>
      <c r="N9" s="12"/>
      <c r="O9" s="12"/>
      <c r="P9" s="12"/>
      <c r="Q9" s="12"/>
      <c r="R9" s="12"/>
      <c r="S9" s="12"/>
      <c r="T9" s="12"/>
      <c r="U9" s="19" t="e">
        <f t="shared" si="2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3"/>
        <v>100</v>
      </c>
      <c r="E10" s="12">
        <v>100</v>
      </c>
      <c r="F10" s="12"/>
      <c r="G10" s="12"/>
      <c r="H10" s="12"/>
      <c r="I10" s="12"/>
      <c r="J10" s="12"/>
      <c r="K10" s="12"/>
      <c r="L10" s="19">
        <f t="shared" si="0"/>
        <v>5.194805194805195</v>
      </c>
      <c r="M10" s="13">
        <f t="shared" si="1"/>
        <v>200</v>
      </c>
      <c r="N10" s="12">
        <v>200</v>
      </c>
      <c r="O10" s="12"/>
      <c r="P10" s="12"/>
      <c r="Q10" s="12"/>
      <c r="R10" s="12"/>
      <c r="S10" s="12"/>
      <c r="T10" s="12"/>
      <c r="U10" s="19">
        <f t="shared" si="2"/>
        <v>20</v>
      </c>
      <c r="V10" s="12">
        <v>2</v>
      </c>
      <c r="W10" s="51"/>
      <c r="X10" s="41"/>
    </row>
    <row r="11" spans="1:24" ht="27.75" customHeight="1">
      <c r="A11" s="14" t="s">
        <v>94</v>
      </c>
      <c r="B11" s="12">
        <v>454</v>
      </c>
      <c r="C11" s="12">
        <v>213</v>
      </c>
      <c r="D11" s="13">
        <f t="shared" si="3"/>
        <v>0</v>
      </c>
      <c r="E11" s="12"/>
      <c r="F11" s="12"/>
      <c r="G11" s="12"/>
      <c r="H11" s="12"/>
      <c r="I11" s="12"/>
      <c r="J11" s="12"/>
      <c r="K11" s="12"/>
      <c r="L11" s="19">
        <f t="shared" si="0"/>
        <v>0</v>
      </c>
      <c r="M11" s="13">
        <f t="shared" si="1"/>
        <v>0</v>
      </c>
      <c r="N11" s="12"/>
      <c r="O11" s="12"/>
      <c r="P11" s="12"/>
      <c r="Q11" s="12"/>
      <c r="R11" s="12"/>
      <c r="S11" s="12"/>
      <c r="T11" s="12"/>
      <c r="U11" s="19" t="e">
        <f t="shared" si="2"/>
        <v>#DIV/0!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3"/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 t="shared" si="1"/>
        <v>0</v>
      </c>
      <c r="N12" s="12"/>
      <c r="O12" s="12"/>
      <c r="P12" s="12"/>
      <c r="Q12" s="12"/>
      <c r="R12" s="12"/>
      <c r="S12" s="12"/>
      <c r="T12" s="12"/>
      <c r="U12" s="19" t="e">
        <f t="shared" si="2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3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 t="shared" si="1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2"/>
        <v>25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3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 t="shared" si="1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2"/>
        <v>25</v>
      </c>
      <c r="V14" s="12">
        <v>1</v>
      </c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3"/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 t="shared" si="1"/>
        <v>0</v>
      </c>
      <c r="N15" s="12"/>
      <c r="O15" s="12"/>
      <c r="P15" s="12"/>
      <c r="Q15" s="12"/>
      <c r="R15" s="12"/>
      <c r="S15" s="12"/>
      <c r="T15" s="12"/>
      <c r="U15" s="19" t="e">
        <f t="shared" si="2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 t="shared" si="1"/>
        <v>0</v>
      </c>
      <c r="N16" s="12"/>
      <c r="O16" s="12"/>
      <c r="P16" s="12"/>
      <c r="Q16" s="12"/>
      <c r="R16" s="12"/>
      <c r="S16" s="12"/>
      <c r="T16" s="12"/>
      <c r="U16" s="19" t="e">
        <f t="shared" si="2"/>
        <v>#DIV/0!</v>
      </c>
      <c r="V16" s="12"/>
      <c r="W16" s="51"/>
      <c r="X16" s="41"/>
    </row>
    <row r="17" spans="1:24" ht="27.75" customHeight="1">
      <c r="A17" s="14" t="s">
        <v>56</v>
      </c>
      <c r="B17" s="12">
        <v>3716</v>
      </c>
      <c r="C17" s="12">
        <v>1652</v>
      </c>
      <c r="D17" s="13">
        <f t="shared" si="3"/>
        <v>277</v>
      </c>
      <c r="E17" s="12">
        <v>277</v>
      </c>
      <c r="F17" s="12"/>
      <c r="G17" s="12"/>
      <c r="H17" s="12"/>
      <c r="I17" s="12"/>
      <c r="J17" s="12"/>
      <c r="K17" s="12"/>
      <c r="L17" s="19">
        <f t="shared" si="0"/>
        <v>7.454251883745963</v>
      </c>
      <c r="M17" s="13">
        <f t="shared" si="1"/>
        <v>1172</v>
      </c>
      <c r="N17" s="12">
        <v>1172</v>
      </c>
      <c r="O17" s="12"/>
      <c r="P17" s="12"/>
      <c r="Q17" s="12"/>
      <c r="R17" s="12"/>
      <c r="S17" s="12"/>
      <c r="T17" s="12"/>
      <c r="U17" s="19">
        <f t="shared" si="2"/>
        <v>42.31046931407942</v>
      </c>
      <c r="V17" s="12">
        <v>7</v>
      </c>
      <c r="W17" s="51"/>
      <c r="X17" s="41"/>
    </row>
    <row r="18" spans="1:24" ht="27.75" customHeight="1">
      <c r="A18" s="14" t="s">
        <v>26</v>
      </c>
      <c r="B18" s="12">
        <v>522</v>
      </c>
      <c r="C18" s="12">
        <v>112</v>
      </c>
      <c r="D18" s="13">
        <f>E18+F18+G18+H18+I18+J18</f>
        <v>45</v>
      </c>
      <c r="E18" s="12">
        <v>33</v>
      </c>
      <c r="F18" s="12">
        <v>12</v>
      </c>
      <c r="G18" s="12"/>
      <c r="H18" s="12"/>
      <c r="I18" s="12"/>
      <c r="J18" s="12"/>
      <c r="K18" s="12"/>
      <c r="L18" s="19">
        <f t="shared" si="0"/>
        <v>8.620689655172415</v>
      </c>
      <c r="M18" s="13">
        <f aca="true" t="shared" si="4" ref="M18:M42">N18+O18+P18+Q18+R18+S18+T18</f>
        <v>213</v>
      </c>
      <c r="N18" s="12">
        <v>158</v>
      </c>
      <c r="O18" s="12">
        <v>55</v>
      </c>
      <c r="P18" s="12"/>
      <c r="Q18" s="12"/>
      <c r="R18" s="12"/>
      <c r="S18" s="12"/>
      <c r="T18" s="19"/>
      <c r="U18" s="19">
        <f t="shared" si="2"/>
        <v>47.333333333333336</v>
      </c>
      <c r="V18" s="12">
        <v>2</v>
      </c>
      <c r="W18" s="51"/>
      <c r="X18" s="41"/>
    </row>
    <row r="19" spans="1:230" ht="27.75" customHeight="1">
      <c r="A19" s="14" t="s">
        <v>28</v>
      </c>
      <c r="B19" s="12">
        <v>2305</v>
      </c>
      <c r="C19" s="12">
        <v>740</v>
      </c>
      <c r="D19" s="13">
        <f t="shared" si="3"/>
        <v>0</v>
      </c>
      <c r="E19" s="12"/>
      <c r="F19" s="12"/>
      <c r="G19" s="12"/>
      <c r="H19" s="12"/>
      <c r="I19" s="12"/>
      <c r="J19" s="12"/>
      <c r="K19" s="12"/>
      <c r="L19" s="19">
        <f t="shared" si="0"/>
        <v>0</v>
      </c>
      <c r="M19" s="13">
        <f t="shared" si="4"/>
        <v>0</v>
      </c>
      <c r="N19" s="12"/>
      <c r="O19" s="12"/>
      <c r="P19" s="12"/>
      <c r="Q19" s="12"/>
      <c r="R19" s="12"/>
      <c r="S19" s="12"/>
      <c r="T19" s="12"/>
      <c r="U19" s="19" t="e">
        <f t="shared" si="2"/>
        <v>#DIV/0!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25</v>
      </c>
      <c r="B20" s="12">
        <v>1434</v>
      </c>
      <c r="C20" s="12">
        <v>825</v>
      </c>
      <c r="D20" s="13">
        <f t="shared" si="3"/>
        <v>250</v>
      </c>
      <c r="E20" s="12">
        <v>250</v>
      </c>
      <c r="F20" s="12"/>
      <c r="G20" s="12"/>
      <c r="H20" s="12"/>
      <c r="I20" s="12"/>
      <c r="J20" s="12"/>
      <c r="K20" s="12"/>
      <c r="L20" s="19">
        <f t="shared" si="0"/>
        <v>17.433751743375176</v>
      </c>
      <c r="M20" s="13">
        <f t="shared" si="4"/>
        <v>625</v>
      </c>
      <c r="N20" s="12">
        <v>625</v>
      </c>
      <c r="O20" s="12"/>
      <c r="P20" s="12"/>
      <c r="Q20" s="12"/>
      <c r="R20" s="12"/>
      <c r="S20" s="12"/>
      <c r="T20" s="12"/>
      <c r="U20" s="19">
        <f t="shared" si="2"/>
        <v>25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100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 t="shared" si="4"/>
        <v>0</v>
      </c>
      <c r="N21" s="12"/>
      <c r="O21" s="12"/>
      <c r="P21" s="12"/>
      <c r="Q21" s="12"/>
      <c r="R21" s="12"/>
      <c r="S21" s="12"/>
      <c r="T21" s="12"/>
      <c r="U21" s="19" t="e">
        <f t="shared" si="2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1218</v>
      </c>
      <c r="E22" s="5">
        <f aca="true" t="shared" si="5" ref="E22:K22">SUM(E6:E21)</f>
        <v>1206</v>
      </c>
      <c r="F22" s="5">
        <f t="shared" si="5"/>
        <v>12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63">
        <f t="shared" si="0"/>
        <v>6.8067508662121385</v>
      </c>
      <c r="M22" s="33">
        <f t="shared" si="4"/>
        <v>3733</v>
      </c>
      <c r="N22" s="5">
        <f>SUM(N6:N21)</f>
        <v>3678</v>
      </c>
      <c r="O22" s="5">
        <f aca="true" t="shared" si="6" ref="O22:T22">SUM(O6:O21)</f>
        <v>55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34">
        <f t="shared" si="2"/>
        <v>30.648604269293926</v>
      </c>
      <c r="V22" s="5">
        <f>SUM(V6:V21)</f>
        <v>24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3"/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 t="shared" si="4"/>
        <v>0</v>
      </c>
      <c r="N23" s="65"/>
      <c r="O23" s="13"/>
      <c r="P23" s="5"/>
      <c r="Q23" s="5"/>
      <c r="R23" s="5"/>
      <c r="S23" s="5"/>
      <c r="T23" s="5"/>
      <c r="U23" s="19" t="e">
        <f t="shared" si="2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3"/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 t="shared" si="4"/>
        <v>0</v>
      </c>
      <c r="N24" s="12"/>
      <c r="O24" s="12"/>
      <c r="P24" s="12"/>
      <c r="Q24" s="12"/>
      <c r="R24" s="12"/>
      <c r="S24" s="12"/>
      <c r="T24" s="12"/>
      <c r="U24" s="19" t="e">
        <f t="shared" si="2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3"/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 t="shared" si="4"/>
        <v>0</v>
      </c>
      <c r="N25" s="12"/>
      <c r="O25" s="12"/>
      <c r="P25" s="12"/>
      <c r="Q25" s="12"/>
      <c r="R25" s="12"/>
      <c r="S25" s="12"/>
      <c r="T25" s="12"/>
      <c r="U25" s="19" t="e">
        <f t="shared" si="2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95</v>
      </c>
      <c r="B26" s="12">
        <v>47</v>
      </c>
      <c r="C26" s="12"/>
      <c r="D26" s="13">
        <f t="shared" si="3"/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 t="shared" si="4"/>
        <v>0</v>
      </c>
      <c r="N26" s="12"/>
      <c r="O26" s="12"/>
      <c r="P26" s="12"/>
      <c r="Q26" s="12"/>
      <c r="R26" s="12"/>
      <c r="S26" s="12"/>
      <c r="T26" s="12"/>
      <c r="U26" s="19" t="e">
        <f t="shared" si="2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3"/>
        <v>0</v>
      </c>
      <c r="E27" s="12"/>
      <c r="F27" s="12"/>
      <c r="G27" s="12"/>
      <c r="H27" s="12"/>
      <c r="I27" s="13"/>
      <c r="J27" s="13"/>
      <c r="K27" s="5"/>
      <c r="L27" s="19">
        <f aca="true" t="shared" si="7" ref="L27:L36">D27/B27*100</f>
        <v>0</v>
      </c>
      <c r="M27" s="13">
        <f t="shared" si="4"/>
        <v>0</v>
      </c>
      <c r="N27" s="12"/>
      <c r="O27" s="12"/>
      <c r="P27" s="12"/>
      <c r="Q27" s="12"/>
      <c r="R27" s="12"/>
      <c r="S27" s="12"/>
      <c r="T27" s="12"/>
      <c r="U27" s="19" t="e">
        <f t="shared" si="2"/>
        <v>#DIV/0!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30</v>
      </c>
      <c r="B28" s="12">
        <v>8</v>
      </c>
      <c r="C28" s="12"/>
      <c r="D28" s="13">
        <f t="shared" si="3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4"/>
        <v>0</v>
      </c>
      <c r="N28" s="12"/>
      <c r="O28" s="12"/>
      <c r="P28" s="12"/>
      <c r="Q28" s="12"/>
      <c r="R28" s="12"/>
      <c r="S28" s="12"/>
      <c r="T28" s="12"/>
      <c r="U28" s="19" t="e">
        <f t="shared" si="2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3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4"/>
        <v>0</v>
      </c>
      <c r="N29" s="12"/>
      <c r="O29" s="12"/>
      <c r="P29" s="12"/>
      <c r="Q29" s="12"/>
      <c r="R29" s="12"/>
      <c r="S29" s="12"/>
      <c r="T29" s="12"/>
      <c r="U29" s="19" t="e">
        <f t="shared" si="2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3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4"/>
        <v>0</v>
      </c>
      <c r="N30" s="12"/>
      <c r="O30" s="12"/>
      <c r="P30" s="12"/>
      <c r="Q30" s="12"/>
      <c r="R30" s="12"/>
      <c r="S30" s="12"/>
      <c r="T30" s="12"/>
      <c r="U30" s="19" t="e">
        <f t="shared" si="2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3"/>
        <v>0</v>
      </c>
      <c r="E31" s="12"/>
      <c r="F31" s="12"/>
      <c r="G31" s="12"/>
      <c r="H31" s="12"/>
      <c r="I31" s="5"/>
      <c r="J31" s="5"/>
      <c r="K31" s="5"/>
      <c r="L31" s="19">
        <f t="shared" si="7"/>
        <v>0</v>
      </c>
      <c r="M31" s="13">
        <f t="shared" si="4"/>
        <v>0</v>
      </c>
      <c r="N31" s="12"/>
      <c r="O31" s="12"/>
      <c r="P31" s="12"/>
      <c r="Q31" s="12"/>
      <c r="R31" s="12"/>
      <c r="S31" s="12"/>
      <c r="T31" s="12"/>
      <c r="U31" s="19" t="e">
        <f t="shared" si="2"/>
        <v>#DIV/0!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3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4"/>
        <v>0</v>
      </c>
      <c r="N32" s="12"/>
      <c r="O32" s="12"/>
      <c r="P32" s="12"/>
      <c r="Q32" s="12"/>
      <c r="R32" s="12"/>
      <c r="S32" s="12"/>
      <c r="T32" s="12"/>
      <c r="U32" s="19" t="e">
        <f t="shared" si="2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31</v>
      </c>
      <c r="B33" s="12">
        <v>45</v>
      </c>
      <c r="C33" s="12">
        <v>25</v>
      </c>
      <c r="D33" s="13">
        <f t="shared" si="3"/>
        <v>0</v>
      </c>
      <c r="E33" s="12"/>
      <c r="F33" s="12"/>
      <c r="G33" s="12"/>
      <c r="H33" s="12"/>
      <c r="I33" s="5"/>
      <c r="J33" s="5"/>
      <c r="K33" s="12"/>
      <c r="L33" s="19">
        <f t="shared" si="7"/>
        <v>0</v>
      </c>
      <c r="M33" s="13">
        <f t="shared" si="4"/>
        <v>0</v>
      </c>
      <c r="N33" s="12"/>
      <c r="O33" s="12"/>
      <c r="P33" s="12"/>
      <c r="Q33" s="12"/>
      <c r="R33" s="12"/>
      <c r="S33" s="12"/>
      <c r="T33" s="12"/>
      <c r="U33" s="19" t="e">
        <f t="shared" si="2"/>
        <v>#DIV/0!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98</v>
      </c>
      <c r="B34" s="19">
        <v>64.1</v>
      </c>
      <c r="C34" s="12"/>
      <c r="D34" s="13">
        <f t="shared" si="3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4"/>
        <v>0</v>
      </c>
      <c r="N34" s="12"/>
      <c r="O34" s="12"/>
      <c r="P34" s="12"/>
      <c r="Q34" s="12"/>
      <c r="R34" s="12"/>
      <c r="S34" s="12"/>
      <c r="T34" s="12"/>
      <c r="U34" s="19" t="e">
        <f t="shared" si="2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92</v>
      </c>
      <c r="B35" s="12">
        <v>62</v>
      </c>
      <c r="C35" s="12">
        <v>12</v>
      </c>
      <c r="D35" s="13">
        <f t="shared" si="3"/>
        <v>0</v>
      </c>
      <c r="E35" s="12"/>
      <c r="F35" s="12"/>
      <c r="G35" s="12"/>
      <c r="H35" s="12"/>
      <c r="I35" s="13"/>
      <c r="J35" s="5"/>
      <c r="K35" s="12"/>
      <c r="L35" s="19">
        <f t="shared" si="7"/>
        <v>0</v>
      </c>
      <c r="M35" s="13">
        <f t="shared" si="4"/>
        <v>0</v>
      </c>
      <c r="N35" s="12"/>
      <c r="O35" s="12"/>
      <c r="P35" s="12"/>
      <c r="Q35" s="12"/>
      <c r="R35" s="12"/>
      <c r="S35" s="12"/>
      <c r="T35" s="12"/>
      <c r="U35" s="19" t="e">
        <f t="shared" si="2"/>
        <v>#DIV/0!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96</v>
      </c>
      <c r="B36" s="12">
        <v>18</v>
      </c>
      <c r="C36" s="12"/>
      <c r="D36" s="13">
        <f t="shared" si="3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4"/>
        <v>0</v>
      </c>
      <c r="N36" s="12"/>
      <c r="O36" s="12"/>
      <c r="P36" s="12"/>
      <c r="Q36" s="12"/>
      <c r="R36" s="12"/>
      <c r="S36" s="12"/>
      <c r="T36" s="12"/>
      <c r="U36" s="19" t="e">
        <f t="shared" si="2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49</v>
      </c>
      <c r="B37" s="12">
        <v>22</v>
      </c>
      <c r="C37" s="12">
        <v>6</v>
      </c>
      <c r="D37" s="13">
        <f t="shared" si="3"/>
        <v>0</v>
      </c>
      <c r="E37" s="12"/>
      <c r="F37" s="12"/>
      <c r="G37" s="12"/>
      <c r="H37" s="12"/>
      <c r="I37" s="13"/>
      <c r="J37" s="5"/>
      <c r="K37" s="12"/>
      <c r="L37" s="19">
        <f aca="true" t="shared" si="8" ref="L37:L42">D37/B37*100</f>
        <v>0</v>
      </c>
      <c r="M37" s="13">
        <f t="shared" si="4"/>
        <v>0</v>
      </c>
      <c r="N37" s="12"/>
      <c r="O37" s="12"/>
      <c r="P37" s="12"/>
      <c r="Q37" s="12"/>
      <c r="R37" s="12"/>
      <c r="S37" s="12"/>
      <c r="T37" s="12"/>
      <c r="U37" s="19" t="e">
        <f t="shared" si="2"/>
        <v>#DIV/0!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27</v>
      </c>
      <c r="B38" s="12">
        <v>100</v>
      </c>
      <c r="C38" s="12"/>
      <c r="D38" s="13">
        <f t="shared" si="3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4"/>
        <v>0</v>
      </c>
      <c r="N38" s="12"/>
      <c r="O38" s="12"/>
      <c r="P38" s="12"/>
      <c r="Q38" s="12"/>
      <c r="R38" s="12"/>
      <c r="S38" s="12"/>
      <c r="T38" s="12"/>
      <c r="U38" s="19" t="e">
        <f t="shared" si="2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97</v>
      </c>
      <c r="B39" s="19">
        <v>197</v>
      </c>
      <c r="C39" s="19"/>
      <c r="D39" s="13">
        <f t="shared" si="3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4"/>
        <v>0</v>
      </c>
      <c r="N39" s="12"/>
      <c r="O39" s="12"/>
      <c r="P39" s="12"/>
      <c r="Q39" s="12"/>
      <c r="R39" s="12"/>
      <c r="S39" s="12"/>
      <c r="T39" s="12"/>
      <c r="U39" s="19" t="e">
        <f t="shared" si="2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99</v>
      </c>
      <c r="B40" s="19">
        <v>384</v>
      </c>
      <c r="C40" s="19">
        <v>3</v>
      </c>
      <c r="D40" s="13">
        <f t="shared" si="3"/>
        <v>0</v>
      </c>
      <c r="E40" s="12"/>
      <c r="F40" s="12"/>
      <c r="G40" s="12"/>
      <c r="H40" s="12"/>
      <c r="I40" s="13"/>
      <c r="J40" s="5"/>
      <c r="K40" s="12"/>
      <c r="L40" s="19">
        <f t="shared" si="8"/>
        <v>0</v>
      </c>
      <c r="M40" s="13">
        <f t="shared" si="4"/>
        <v>0</v>
      </c>
      <c r="N40" s="12"/>
      <c r="O40" s="12"/>
      <c r="P40" s="12"/>
      <c r="Q40" s="12"/>
      <c r="R40" s="12"/>
      <c r="S40" s="12"/>
      <c r="T40" s="12"/>
      <c r="U40" s="19" t="e">
        <f t="shared" si="2"/>
        <v>#DIV/0!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3"/>
        <v>0</v>
      </c>
      <c r="E41" s="5">
        <f aca="true" t="shared" si="9" ref="E41:T41">E23+E24+E25+E26+E27+E28+E29+E30+E31+E32+E33+E34+E35+E36+E37+E38+E39+E40</f>
        <v>0</v>
      </c>
      <c r="F41" s="5">
        <f t="shared" si="9"/>
        <v>0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34">
        <f t="shared" si="8"/>
        <v>0</v>
      </c>
      <c r="M41" s="33">
        <f t="shared" si="4"/>
        <v>0</v>
      </c>
      <c r="N41" s="5">
        <f t="shared" si="9"/>
        <v>0</v>
      </c>
      <c r="O41" s="5">
        <f t="shared" si="9"/>
        <v>0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34" t="e">
        <f t="shared" si="2"/>
        <v>#DIV/0!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3"/>
        <v>1218</v>
      </c>
      <c r="E42" s="5">
        <f aca="true" t="shared" si="10" ref="E42:T42">E22+E41</f>
        <v>1206</v>
      </c>
      <c r="F42" s="5">
        <f t="shared" si="10"/>
        <v>12</v>
      </c>
      <c r="G42" s="5">
        <f t="shared" si="10"/>
        <v>0</v>
      </c>
      <c r="H42" s="5">
        <f>SUM(H20:H41)</f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63">
        <f t="shared" si="8"/>
        <v>5.9394063519464</v>
      </c>
      <c r="M42" s="33">
        <f t="shared" si="4"/>
        <v>3733</v>
      </c>
      <c r="N42" s="5">
        <f t="shared" si="10"/>
        <v>3678</v>
      </c>
      <c r="O42" s="5">
        <f t="shared" si="10"/>
        <v>55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  <c r="T42" s="5">
        <f t="shared" si="10"/>
        <v>0</v>
      </c>
      <c r="U42" s="34">
        <f t="shared" si="2"/>
        <v>30.648604269293926</v>
      </c>
      <c r="V42" s="5">
        <f>V41+V22</f>
        <v>24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</cols>
  <sheetData>
    <row r="1" spans="1:11" ht="24" customHeight="1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5" ht="18">
      <c r="A2" s="9" t="s">
        <v>1</v>
      </c>
      <c r="B2" s="26" t="s">
        <v>66</v>
      </c>
      <c r="C2" s="79" t="s">
        <v>53</v>
      </c>
      <c r="D2" s="80"/>
      <c r="E2" s="8" t="s">
        <v>53</v>
      </c>
      <c r="F2" s="77" t="s">
        <v>67</v>
      </c>
      <c r="G2" s="77"/>
      <c r="H2" s="77"/>
      <c r="I2" s="77"/>
      <c r="J2" s="77"/>
      <c r="K2" s="78"/>
      <c r="L2" s="24" t="s">
        <v>64</v>
      </c>
      <c r="M2" s="76" t="s">
        <v>101</v>
      </c>
      <c r="N2" s="77"/>
      <c r="O2" s="78"/>
    </row>
    <row r="3" spans="1:15" ht="16.5" customHeight="1">
      <c r="A3" s="10"/>
      <c r="B3" s="27" t="s">
        <v>34</v>
      </c>
      <c r="C3" s="74" t="s">
        <v>68</v>
      </c>
      <c r="D3" s="75"/>
      <c r="E3" s="54" t="s">
        <v>69</v>
      </c>
      <c r="F3" s="69" t="s">
        <v>33</v>
      </c>
      <c r="G3" s="73"/>
      <c r="H3" s="68" t="s">
        <v>32</v>
      </c>
      <c r="I3" s="73"/>
      <c r="J3" s="68" t="s">
        <v>70</v>
      </c>
      <c r="K3" s="73"/>
      <c r="L3" s="16" t="s">
        <v>65</v>
      </c>
      <c r="M3" s="24" t="s">
        <v>102</v>
      </c>
      <c r="N3" s="24" t="s">
        <v>104</v>
      </c>
      <c r="O3" s="24" t="s">
        <v>51</v>
      </c>
    </row>
    <row r="4" spans="1:15" ht="18">
      <c r="A4" s="10" t="s">
        <v>0</v>
      </c>
      <c r="B4" s="16" t="s">
        <v>71</v>
      </c>
      <c r="C4" s="16" t="s">
        <v>72</v>
      </c>
      <c r="D4" s="16" t="s">
        <v>73</v>
      </c>
      <c r="E4" s="55" t="s">
        <v>74</v>
      </c>
      <c r="F4" s="56" t="s">
        <v>72</v>
      </c>
      <c r="G4" s="24" t="s">
        <v>73</v>
      </c>
      <c r="H4" s="24" t="s">
        <v>72</v>
      </c>
      <c r="I4" s="57" t="s">
        <v>73</v>
      </c>
      <c r="J4" s="57" t="s">
        <v>72</v>
      </c>
      <c r="K4" s="57" t="s">
        <v>73</v>
      </c>
      <c r="L4" s="16" t="s">
        <v>5</v>
      </c>
      <c r="M4" s="16" t="s">
        <v>5</v>
      </c>
      <c r="N4" s="16" t="s">
        <v>103</v>
      </c>
      <c r="O4" s="16" t="s">
        <v>52</v>
      </c>
    </row>
    <row r="5" spans="1:15" ht="18">
      <c r="A5" s="11"/>
      <c r="B5" s="18" t="s">
        <v>75</v>
      </c>
      <c r="C5" s="18" t="s">
        <v>5</v>
      </c>
      <c r="D5" s="18" t="s">
        <v>5</v>
      </c>
      <c r="E5" s="18" t="s">
        <v>5</v>
      </c>
      <c r="F5" s="58" t="s">
        <v>29</v>
      </c>
      <c r="G5" s="18" t="s">
        <v>29</v>
      </c>
      <c r="H5" s="18" t="s">
        <v>29</v>
      </c>
      <c r="I5" s="18" t="s">
        <v>29</v>
      </c>
      <c r="J5" s="18" t="s">
        <v>29</v>
      </c>
      <c r="K5" s="18" t="s">
        <v>29</v>
      </c>
      <c r="L5" s="18"/>
      <c r="M5" s="18"/>
      <c r="N5" s="18" t="s">
        <v>29</v>
      </c>
      <c r="O5" s="59"/>
    </row>
    <row r="6" spans="1:15" ht="27.75" customHeight="1">
      <c r="A6" s="14" t="s">
        <v>7</v>
      </c>
      <c r="B6" s="60">
        <v>500</v>
      </c>
      <c r="C6" s="60"/>
      <c r="D6" s="60">
        <v>170</v>
      </c>
      <c r="E6" s="60">
        <v>165</v>
      </c>
      <c r="F6" s="60">
        <v>300</v>
      </c>
      <c r="G6" s="12">
        <v>217</v>
      </c>
      <c r="H6" s="12">
        <v>1198</v>
      </c>
      <c r="I6" s="12">
        <v>950</v>
      </c>
      <c r="J6" s="12">
        <v>1500</v>
      </c>
      <c r="K6" s="12"/>
      <c r="L6" s="35">
        <v>10</v>
      </c>
      <c r="M6" s="35"/>
      <c r="N6" s="35"/>
      <c r="O6" s="22"/>
    </row>
    <row r="7" spans="1:15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</row>
    <row r="8" spans="1:15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</row>
    <row r="9" spans="1:15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</row>
    <row r="10" spans="1:15" ht="27.75" customHeight="1">
      <c r="A10" s="14" t="s">
        <v>11</v>
      </c>
      <c r="B10" s="13">
        <v>700</v>
      </c>
      <c r="C10" s="13">
        <v>1118</v>
      </c>
      <c r="D10" s="13">
        <v>250</v>
      </c>
      <c r="E10" s="13">
        <v>648</v>
      </c>
      <c r="F10" s="13">
        <v>500</v>
      </c>
      <c r="G10" s="12">
        <v>45</v>
      </c>
      <c r="H10" s="12">
        <v>1000</v>
      </c>
      <c r="I10" s="12">
        <v>300</v>
      </c>
      <c r="J10" s="12">
        <v>2500</v>
      </c>
      <c r="K10" s="12"/>
      <c r="L10" s="35"/>
      <c r="M10" s="35"/>
      <c r="N10" s="35"/>
      <c r="O10" s="22"/>
    </row>
    <row r="11" spans="1:15" ht="27.75" customHeight="1">
      <c r="A11" s="14" t="s">
        <v>76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</row>
    <row r="12" spans="1:15" ht="27.75" customHeight="1">
      <c r="A12" s="14" t="s">
        <v>77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</row>
    <row r="13" spans="1:15" ht="27.75" customHeight="1">
      <c r="A13" s="14" t="s">
        <v>78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</row>
    <row r="14" spans="1:15" ht="27.75" customHeight="1">
      <c r="A14" s="14" t="s">
        <v>79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</row>
    <row r="15" spans="1:15" ht="27.75" customHeight="1">
      <c r="A15" s="14" t="s">
        <v>80</v>
      </c>
      <c r="B15" s="13"/>
      <c r="C15" s="13"/>
      <c r="D15" s="13"/>
      <c r="E15" s="13">
        <v>175</v>
      </c>
      <c r="F15" s="13"/>
      <c r="G15" s="12">
        <v>40</v>
      </c>
      <c r="H15" s="12"/>
      <c r="I15" s="12"/>
      <c r="J15" s="12"/>
      <c r="K15" s="12"/>
      <c r="L15" s="35"/>
      <c r="M15" s="35"/>
      <c r="N15" s="35"/>
      <c r="O15" s="22"/>
    </row>
    <row r="16" spans="1:15" ht="27.75" customHeight="1">
      <c r="A16" s="14" t="s">
        <v>81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</row>
    <row r="17" spans="1:15" ht="27.75" customHeight="1">
      <c r="A17" s="14" t="s">
        <v>82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</row>
    <row r="18" spans="1:220" ht="27.75" customHeight="1">
      <c r="A18" s="14" t="s">
        <v>83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704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84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85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86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87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88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5128</v>
      </c>
      <c r="C24" s="21">
        <f>SUM(C6:C20)</f>
        <v>2055.4</v>
      </c>
      <c r="D24" s="5">
        <f>SUM(D6:D20)</f>
        <v>480</v>
      </c>
      <c r="E24" s="5">
        <f>SUM(E6:E23)</f>
        <v>3346</v>
      </c>
      <c r="F24" s="5">
        <f aca="true" t="shared" si="0" ref="F24:N24">SUM(F6:F23)</f>
        <v>2250</v>
      </c>
      <c r="G24" s="5">
        <f t="shared" si="0"/>
        <v>2566</v>
      </c>
      <c r="H24" s="5">
        <f t="shared" si="0"/>
        <v>7198</v>
      </c>
      <c r="I24" s="5">
        <f t="shared" si="0"/>
        <v>3600</v>
      </c>
      <c r="J24" s="5">
        <f t="shared" si="0"/>
        <v>8080</v>
      </c>
      <c r="K24" s="5">
        <f t="shared" si="0"/>
        <v>800</v>
      </c>
      <c r="L24" s="5">
        <f t="shared" si="0"/>
        <v>10</v>
      </c>
      <c r="M24" s="5">
        <f t="shared" si="0"/>
        <v>0</v>
      </c>
      <c r="N24" s="5">
        <f t="shared" si="0"/>
        <v>0</v>
      </c>
      <c r="O24" s="5" t="e">
        <f>N24/M24*100</f>
        <v>#DIV/0!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89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90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91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92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93</v>
      </c>
      <c r="B38" s="5"/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3.5</v>
      </c>
      <c r="O38" s="62">
        <f>N38/M38*100</f>
        <v>350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1" ref="B39:K39">SUM(B25:B38)</f>
        <v>12</v>
      </c>
      <c r="C39" s="21">
        <f t="shared" si="1"/>
        <v>20.8</v>
      </c>
      <c r="D39" s="5">
        <f t="shared" si="1"/>
        <v>0</v>
      </c>
      <c r="E39" s="5">
        <f t="shared" si="1"/>
        <v>600</v>
      </c>
      <c r="F39" s="5">
        <f t="shared" si="1"/>
        <v>1464</v>
      </c>
      <c r="G39" s="5">
        <f t="shared" si="1"/>
        <v>1380</v>
      </c>
      <c r="H39" s="5"/>
      <c r="I39" s="5">
        <f t="shared" si="1"/>
        <v>0</v>
      </c>
      <c r="J39" s="5"/>
      <c r="K39" s="5">
        <f t="shared" si="1"/>
        <v>0</v>
      </c>
      <c r="L39" s="36"/>
      <c r="M39" s="36"/>
      <c r="N39" s="36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5" ht="27.75" customHeight="1">
      <c r="A40" s="3" t="s">
        <v>3</v>
      </c>
      <c r="B40" s="62">
        <f aca="true" t="shared" si="2" ref="B40:K40">B24+B39</f>
        <v>5140</v>
      </c>
      <c r="C40" s="62">
        <f t="shared" si="2"/>
        <v>2076.2000000000003</v>
      </c>
      <c r="D40" s="62">
        <f t="shared" si="2"/>
        <v>480</v>
      </c>
      <c r="E40" s="62">
        <f t="shared" si="2"/>
        <v>3946</v>
      </c>
      <c r="F40" s="62">
        <f t="shared" si="2"/>
        <v>3714</v>
      </c>
      <c r="G40" s="62">
        <f t="shared" si="2"/>
        <v>3946</v>
      </c>
      <c r="H40" s="62">
        <f t="shared" si="2"/>
        <v>7198</v>
      </c>
      <c r="I40" s="62">
        <f t="shared" si="2"/>
        <v>3600</v>
      </c>
      <c r="J40" s="62">
        <f t="shared" si="2"/>
        <v>8080</v>
      </c>
      <c r="K40" s="62">
        <f t="shared" si="2"/>
        <v>800</v>
      </c>
      <c r="L40" s="5">
        <f>L22+L23+L24+L25+L26+L27+L28+L29+L30+L31+L32+L33+L34+L35+L36+L37+L38</f>
        <v>10</v>
      </c>
      <c r="M40" s="5">
        <f>M22+M23+M24+M25+M26+M27+M28+M29+M30+M31+M32+M33+M34+M35+M36+M37+M38</f>
        <v>1</v>
      </c>
      <c r="N40" s="21">
        <f>N22+N23+N24+N25+N26+N27+N28+N29+N30+N31+N32+N33+N34+N35+N36+N37+N38</f>
        <v>3.5</v>
      </c>
      <c r="O40" s="5">
        <f>N40/M40*100</f>
        <v>350</v>
      </c>
    </row>
    <row r="41" ht="18" customHeight="1"/>
  </sheetData>
  <sheetProtection/>
  <mergeCells count="8">
    <mergeCell ref="C3:D3"/>
    <mergeCell ref="F3:G3"/>
    <mergeCell ref="H3:I3"/>
    <mergeCell ref="J3:K3"/>
    <mergeCell ref="M2:O2"/>
    <mergeCell ref="A1:K1"/>
    <mergeCell ref="C2:D2"/>
    <mergeCell ref="F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zivil_info3</cp:lastModifiedBy>
  <cp:lastPrinted>2018-07-30T07:20:51Z</cp:lastPrinted>
  <dcterms:created xsi:type="dcterms:W3CDTF">2001-05-08T06:08:01Z</dcterms:created>
  <dcterms:modified xsi:type="dcterms:W3CDTF">2018-08-02T05:17:13Z</dcterms:modified>
  <cp:category/>
  <cp:version/>
  <cp:contentType/>
  <cp:contentStatus/>
</cp:coreProperties>
</file>