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'сводка'!$A$1:$AB$42</definedName>
    <definedName name="_xlnm.Print_Area" localSheetId="1">'сводка (2)'!$A$1:$V$40</definedName>
  </definedNames>
  <calcPr fullCalcOnLoad="1"/>
</workbook>
</file>

<file path=xl/sharedStrings.xml><?xml version="1.0" encoding="utf-8"?>
<sst xmlns="http://schemas.openxmlformats.org/spreadsheetml/2006/main" count="196" uniqueCount="120">
  <si>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</si>
  <si>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</si>
  <si>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</si>
  <si>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</si>
  <si>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</si>
  <si>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</si>
  <si>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</si>
  <si>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</si>
  <si>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</si>
  <si>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</si>
  <si>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</si>
  <si>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</si>
  <si>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</si>
  <si>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</si>
  <si>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</si>
  <si>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</si>
  <si>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</si>
  <si>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</si>
  <si>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</si>
  <si>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</si>
  <si>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</si>
  <si>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</si>
  <si>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</si>
  <si>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</si>
  <si>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</si>
  <si>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</si>
  <si>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</si>
  <si>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</si>
  <si>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</si>
  <si>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</si>
  <si>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</si>
  <si>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</si>
  <si>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</si>
  <si>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</si>
  <si>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</si>
  <si>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</si>
  <si>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</si>
  <si>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</si>
  <si>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</si>
  <si>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</si>
  <si>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</si>
  <si>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</si>
  <si>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</si>
  <si>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</si>
  <si>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</si>
  <si>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</si>
  <si>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</si>
  <si>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</si>
  <si>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</si>
  <si>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</si>
  <si>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</si>
  <si>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</si>
  <si>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</si>
  <si>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</si>
  <si>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</si>
  <si>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</si>
  <si>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</si>
  <si>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</si>
  <si>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</si>
  <si>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</si>
  <si>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</si>
  <si>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</si>
  <si>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</si>
  <si>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</si>
  <si>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</si>
  <si>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</si>
  <si>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</si>
  <si>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</si>
  <si>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</si>
  <si>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</si>
  <si>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</si>
  <si>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</si>
  <si>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</si>
  <si>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</si>
  <si>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</si>
  <si>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</si>
  <si>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</si>
  <si>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</si>
  <si>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</si>
  <si>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</si>
  <si>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</si>
  <si>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</si>
  <si>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</si>
  <si>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</si>
  <si>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</si>
  <si>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</si>
  <si>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</si>
  <si>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</si>
  <si>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</si>
  <si>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</si>
  <si>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</si>
  <si>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</si>
  <si>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</si>
  <si>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</si>
  <si>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</si>
  <si>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</si>
  <si>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</si>
  <si>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</si>
  <si>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</si>
  <si>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</si>
  <si>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</si>
  <si>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</si>
  <si>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</si>
  <si>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</si>
  <si>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</si>
  <si>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</si>
  <si>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</si>
  <si>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</si>
  <si>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</si>
  <si>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</si>
  <si>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</si>
  <si>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</si>
  <si>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</si>
  <si>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</si>
  <si>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</si>
  <si>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Озимой рапс</t>
  </si>
  <si>
    <t>скошено,</t>
  </si>
  <si>
    <t>намоло-</t>
  </si>
  <si>
    <t>Лен</t>
  </si>
  <si>
    <t>Информация о сельскохозяйственных работах по состоянию на 29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</si>
</sst>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view="pageBreakPreview" zoomScale="75" zoomScaleNormal="75" zoomScaleSheetLayoutView="7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37" sqref="X37"/>
    </sheetView>
  </sheetViews>
  <sheetFormatPr defaultColWidth="9.00390625" defaultRowHeight="12.75"/>
  <cols>
    <col min="1" max="1" width="45.3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25390625" style="0" customWidth="1"/>
  </cols>
  <sheetData>
    <row r="1" spans="1:26" ht="24" customHeight="1">
      <c r="A1" s="67" t="s">
        <v>119</v>
      </c>
      <c r="B1" s="67"/>
      <c r="C1" s="68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8" ht="18">
      <c r="A2" s="9" t="s">
        <v>1</v>
      </c>
      <c r="B2" s="90" t="s">
        <v>54</v>
      </c>
      <c r="C2" s="91"/>
      <c r="D2" s="71" t="s">
        <v>44</v>
      </c>
      <c r="E2" s="72"/>
      <c r="F2" s="72"/>
      <c r="G2" s="72"/>
      <c r="H2" s="72"/>
      <c r="I2" s="72"/>
      <c r="J2" s="72"/>
      <c r="K2" s="72"/>
      <c r="L2" s="73"/>
      <c r="M2" s="7"/>
      <c r="N2" s="69" t="s">
        <v>41</v>
      </c>
      <c r="O2" s="70"/>
      <c r="P2" s="70"/>
      <c r="Q2" s="70"/>
      <c r="R2" s="70"/>
      <c r="S2" s="70"/>
      <c r="T2" s="70"/>
      <c r="U2" s="70"/>
      <c r="V2" s="70"/>
      <c r="W2" s="8" t="s">
        <v>50</v>
      </c>
      <c r="X2" s="8" t="s">
        <v>57</v>
      </c>
      <c r="Y2" s="75" t="s">
        <v>115</v>
      </c>
      <c r="Z2" s="76"/>
      <c r="AA2" s="66" t="s">
        <v>118</v>
      </c>
      <c r="AB2" s="66"/>
    </row>
    <row r="3" spans="1:28" ht="16.5" customHeight="1">
      <c r="A3" s="10"/>
      <c r="B3" s="92" t="s">
        <v>55</v>
      </c>
      <c r="C3" s="93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8"/>
      <c r="N3" s="26"/>
      <c r="O3" s="26" t="s">
        <v>42</v>
      </c>
      <c r="P3" s="26" t="s">
        <v>42</v>
      </c>
      <c r="Q3" s="26"/>
      <c r="R3" s="26"/>
      <c r="S3" s="26"/>
      <c r="T3" s="26"/>
      <c r="U3" s="37"/>
      <c r="V3" s="37"/>
      <c r="W3" s="27" t="s">
        <v>51</v>
      </c>
      <c r="X3" s="27" t="s">
        <v>58</v>
      </c>
      <c r="Y3" s="38" t="s">
        <v>116</v>
      </c>
      <c r="Z3" s="45" t="s">
        <v>117</v>
      </c>
      <c r="AA3" s="38" t="s">
        <v>116</v>
      </c>
      <c r="AB3" s="45" t="s">
        <v>117</v>
      </c>
    </row>
    <row r="4" spans="1:28" ht="18">
      <c r="A4" s="10" t="s">
        <v>0</v>
      </c>
      <c r="B4" s="29" t="s">
        <v>56</v>
      </c>
      <c r="C4" s="29" t="s">
        <v>114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112</v>
      </c>
      <c r="L4" s="29" t="s">
        <v>49</v>
      </c>
      <c r="M4" s="29" t="s">
        <v>34</v>
      </c>
      <c r="N4" s="16" t="s">
        <v>35</v>
      </c>
      <c r="O4" s="27" t="s">
        <v>37</v>
      </c>
      <c r="P4" s="27" t="s">
        <v>36</v>
      </c>
      <c r="Q4" s="28" t="s">
        <v>38</v>
      </c>
      <c r="R4" s="28" t="s">
        <v>45</v>
      </c>
      <c r="S4" s="29" t="s">
        <v>39</v>
      </c>
      <c r="T4" s="29" t="s">
        <v>40</v>
      </c>
      <c r="U4" s="29" t="s">
        <v>112</v>
      </c>
      <c r="V4" s="29" t="s">
        <v>49</v>
      </c>
      <c r="W4" s="16"/>
      <c r="X4" s="16" t="s">
        <v>59</v>
      </c>
      <c r="Y4" s="38"/>
      <c r="Z4" s="45" t="s">
        <v>52</v>
      </c>
      <c r="AA4" s="38"/>
      <c r="AB4" s="45" t="s">
        <v>52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4365</v>
      </c>
      <c r="C6" s="25">
        <v>883</v>
      </c>
      <c r="D6" s="33">
        <f aca="true" t="shared" si="0" ref="D6:D21">E6+F6+G6+H6+I6+J6+K6+L6</f>
        <v>2946</v>
      </c>
      <c r="E6" s="12">
        <v>883</v>
      </c>
      <c r="F6" s="12"/>
      <c r="G6" s="12"/>
      <c r="H6" s="12">
        <v>580</v>
      </c>
      <c r="I6" s="12">
        <v>1483</v>
      </c>
      <c r="J6" s="12"/>
      <c r="K6" s="12"/>
      <c r="L6" s="12"/>
      <c r="M6" s="19">
        <f aca="true" t="shared" si="1" ref="M6:M26">D6/B6*100</f>
        <v>67.4914089347079</v>
      </c>
      <c r="N6" s="33">
        <f aca="true" t="shared" si="2" ref="N6:N41">O6+P6+Q6+R6+S6+T6+U6+V6</f>
        <v>7843</v>
      </c>
      <c r="O6" s="12">
        <v>2580</v>
      </c>
      <c r="P6" s="12"/>
      <c r="Q6" s="12"/>
      <c r="R6" s="12">
        <v>1157</v>
      </c>
      <c r="S6" s="12">
        <v>4106</v>
      </c>
      <c r="T6" s="12"/>
      <c r="U6" s="12"/>
      <c r="V6" s="12"/>
      <c r="W6" s="19">
        <f aca="true" t="shared" si="3" ref="W6:W42">N6/D6*10</f>
        <v>26.622539035980992</v>
      </c>
      <c r="X6" s="12">
        <v>7</v>
      </c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t="shared" si="0"/>
        <v>1000</v>
      </c>
      <c r="E7" s="12">
        <v>500</v>
      </c>
      <c r="F7" s="12"/>
      <c r="G7" s="12"/>
      <c r="H7" s="12">
        <v>250</v>
      </c>
      <c r="I7" s="12">
        <v>250</v>
      </c>
      <c r="J7" s="12"/>
      <c r="K7" s="12"/>
      <c r="L7" s="12"/>
      <c r="M7" s="19">
        <f t="shared" si="1"/>
        <v>90.9090909090909</v>
      </c>
      <c r="N7" s="33">
        <f t="shared" si="2"/>
        <v>2270</v>
      </c>
      <c r="O7" s="12">
        <v>1280</v>
      </c>
      <c r="P7" s="12"/>
      <c r="Q7" s="12"/>
      <c r="R7" s="12">
        <v>440</v>
      </c>
      <c r="S7" s="12">
        <v>550</v>
      </c>
      <c r="T7" s="12"/>
      <c r="U7" s="12"/>
      <c r="V7" s="12"/>
      <c r="W7" s="19">
        <f t="shared" si="3"/>
        <v>22.7</v>
      </c>
      <c r="X7" s="12">
        <v>3</v>
      </c>
      <c r="Y7" s="48"/>
      <c r="Z7" s="40"/>
      <c r="AA7" s="22"/>
      <c r="AB7" s="22"/>
    </row>
    <row r="8" spans="1:28" ht="27.75" customHeight="1">
      <c r="A8" s="17" t="s">
        <v>9</v>
      </c>
      <c r="B8" s="12">
        <v>584</v>
      </c>
      <c r="C8" s="12">
        <v>183</v>
      </c>
      <c r="D8" s="33">
        <f t="shared" si="0"/>
        <v>474</v>
      </c>
      <c r="E8" s="12">
        <v>95</v>
      </c>
      <c r="F8" s="12">
        <v>88</v>
      </c>
      <c r="G8" s="12"/>
      <c r="H8" s="12">
        <v>135</v>
      </c>
      <c r="I8" s="12">
        <v>101</v>
      </c>
      <c r="J8" s="12">
        <v>55</v>
      </c>
      <c r="K8" s="12"/>
      <c r="L8" s="12"/>
      <c r="M8" s="19">
        <f t="shared" si="1"/>
        <v>81.16438356164383</v>
      </c>
      <c r="N8" s="33">
        <f t="shared" si="2"/>
        <v>995</v>
      </c>
      <c r="O8" s="12">
        <v>190</v>
      </c>
      <c r="P8" s="12">
        <v>178</v>
      </c>
      <c r="Q8" s="12"/>
      <c r="R8" s="12">
        <v>270</v>
      </c>
      <c r="S8" s="12">
        <v>242</v>
      </c>
      <c r="T8" s="12">
        <v>115</v>
      </c>
      <c r="U8" s="12"/>
      <c r="V8" s="12"/>
      <c r="W8" s="19">
        <f t="shared" si="3"/>
        <v>20.991561181434598</v>
      </c>
      <c r="X8" s="12">
        <v>1</v>
      </c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0"/>
        <v>40</v>
      </c>
      <c r="E9" s="12"/>
      <c r="F9" s="12"/>
      <c r="G9" s="12"/>
      <c r="H9" s="12"/>
      <c r="I9" s="12">
        <v>40</v>
      </c>
      <c r="J9" s="12"/>
      <c r="K9" s="12"/>
      <c r="L9" s="12"/>
      <c r="M9" s="19">
        <f t="shared" si="1"/>
        <v>13.333333333333334</v>
      </c>
      <c r="N9" s="33">
        <f t="shared" si="2"/>
        <v>80</v>
      </c>
      <c r="O9" s="12"/>
      <c r="P9" s="12"/>
      <c r="Q9" s="12"/>
      <c r="R9" s="12"/>
      <c r="S9" s="12">
        <v>80</v>
      </c>
      <c r="T9" s="12"/>
      <c r="U9" s="12"/>
      <c r="V9" s="12"/>
      <c r="W9" s="19">
        <f t="shared" si="3"/>
        <v>20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0"/>
        <v>1055</v>
      </c>
      <c r="E10" s="12">
        <v>280</v>
      </c>
      <c r="F10" s="12">
        <v>60</v>
      </c>
      <c r="G10" s="12"/>
      <c r="H10" s="12">
        <v>120</v>
      </c>
      <c r="I10" s="12">
        <v>470</v>
      </c>
      <c r="J10" s="12">
        <v>50</v>
      </c>
      <c r="K10" s="12">
        <v>75</v>
      </c>
      <c r="L10" s="12"/>
      <c r="M10" s="19">
        <f t="shared" si="1"/>
        <v>60.045532157085944</v>
      </c>
      <c r="N10" s="33">
        <f t="shared" si="2"/>
        <v>1966</v>
      </c>
      <c r="O10" s="12">
        <v>522</v>
      </c>
      <c r="P10" s="12">
        <v>199</v>
      </c>
      <c r="Q10" s="12"/>
      <c r="R10" s="12">
        <v>240</v>
      </c>
      <c r="S10" s="12">
        <v>701</v>
      </c>
      <c r="T10" s="12">
        <v>209</v>
      </c>
      <c r="U10" s="12">
        <v>95</v>
      </c>
      <c r="V10" s="12"/>
      <c r="W10" s="19">
        <f t="shared" si="3"/>
        <v>18.635071090047393</v>
      </c>
      <c r="X10" s="12">
        <v>3</v>
      </c>
      <c r="Y10" s="48"/>
      <c r="Z10" s="40"/>
      <c r="AA10" s="22"/>
      <c r="AB10" s="22"/>
    </row>
    <row r="11" spans="1:28" ht="27.75" customHeight="1">
      <c r="A11" s="14" t="s">
        <v>85</v>
      </c>
      <c r="B11" s="12">
        <v>454</v>
      </c>
      <c r="C11" s="12">
        <v>213</v>
      </c>
      <c r="D11" s="33">
        <f t="shared" si="0"/>
        <v>263</v>
      </c>
      <c r="E11" s="12">
        <v>73</v>
      </c>
      <c r="F11" s="12"/>
      <c r="G11" s="12">
        <v>140</v>
      </c>
      <c r="H11" s="12"/>
      <c r="I11" s="12">
        <v>50</v>
      </c>
      <c r="J11" s="12"/>
      <c r="K11" s="12"/>
      <c r="L11" s="12"/>
      <c r="M11" s="19">
        <f t="shared" si="1"/>
        <v>57.9295154185022</v>
      </c>
      <c r="N11" s="33">
        <f t="shared" si="2"/>
        <v>760</v>
      </c>
      <c r="O11" s="12">
        <v>206</v>
      </c>
      <c r="P11" s="12"/>
      <c r="Q11" s="12">
        <v>419</v>
      </c>
      <c r="R11" s="12"/>
      <c r="S11" s="12">
        <v>135</v>
      </c>
      <c r="T11" s="12"/>
      <c r="U11" s="12"/>
      <c r="V11" s="12"/>
      <c r="W11" s="19">
        <f t="shared" si="3"/>
        <v>28.89733840304182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0"/>
        <v>40</v>
      </c>
      <c r="E12" s="12"/>
      <c r="F12" s="12"/>
      <c r="G12" s="12"/>
      <c r="H12" s="12"/>
      <c r="I12" s="12">
        <v>40</v>
      </c>
      <c r="J12" s="12"/>
      <c r="K12" s="12"/>
      <c r="L12" s="12"/>
      <c r="M12" s="19">
        <f t="shared" si="1"/>
        <v>11.428571428571429</v>
      </c>
      <c r="N12" s="33">
        <f t="shared" si="2"/>
        <v>80</v>
      </c>
      <c r="O12" s="12"/>
      <c r="P12" s="12"/>
      <c r="Q12" s="12"/>
      <c r="R12" s="12"/>
      <c r="S12" s="12">
        <v>80</v>
      </c>
      <c r="T12" s="12"/>
      <c r="U12" s="12"/>
      <c r="V12" s="12"/>
      <c r="W12" s="19">
        <f t="shared" si="3"/>
        <v>20</v>
      </c>
      <c r="X12" s="12">
        <v>1</v>
      </c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0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1"/>
        <v>100</v>
      </c>
      <c r="N13" s="33">
        <f t="shared" si="2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3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0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1"/>
        <v>100</v>
      </c>
      <c r="N14" s="33">
        <f t="shared" si="2"/>
        <v>100</v>
      </c>
      <c r="O14" s="12">
        <v>25</v>
      </c>
      <c r="P14" s="12"/>
      <c r="Q14" s="12"/>
      <c r="R14" s="12"/>
      <c r="S14" s="12">
        <v>75</v>
      </c>
      <c r="T14" s="12"/>
      <c r="U14" s="12"/>
      <c r="V14" s="12"/>
      <c r="W14" s="19">
        <f t="shared" si="3"/>
        <v>25</v>
      </c>
      <c r="X14" s="12">
        <v>1</v>
      </c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0"/>
        <v>200</v>
      </c>
      <c r="E15" s="12"/>
      <c r="F15" s="12"/>
      <c r="G15" s="12"/>
      <c r="H15" s="12"/>
      <c r="I15" s="12">
        <v>200</v>
      </c>
      <c r="J15" s="12"/>
      <c r="K15" s="12"/>
      <c r="L15" s="12"/>
      <c r="M15" s="19">
        <f t="shared" si="1"/>
        <v>57.14285714285714</v>
      </c>
      <c r="N15" s="33">
        <f t="shared" si="2"/>
        <v>420</v>
      </c>
      <c r="O15" s="60"/>
      <c r="P15" s="12"/>
      <c r="Q15" s="12"/>
      <c r="R15" s="12"/>
      <c r="S15" s="12">
        <v>420</v>
      </c>
      <c r="T15" s="12"/>
      <c r="U15" s="12"/>
      <c r="V15" s="12"/>
      <c r="W15" s="19">
        <f t="shared" si="3"/>
        <v>21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9">
        <f t="shared" si="1"/>
        <v>0</v>
      </c>
      <c r="N16" s="33">
        <f t="shared" si="2"/>
        <v>0</v>
      </c>
      <c r="O16" s="12"/>
      <c r="P16" s="12"/>
      <c r="Q16" s="12"/>
      <c r="R16" s="12"/>
      <c r="S16" s="12"/>
      <c r="T16" s="12"/>
      <c r="U16" s="12"/>
      <c r="V16" s="12"/>
      <c r="W16" s="19" t="e">
        <f t="shared" si="3"/>
        <v>#DIV/0!</v>
      </c>
      <c r="X16" s="12"/>
      <c r="Y16" s="48"/>
      <c r="Z16" s="40"/>
      <c r="AA16" s="22"/>
      <c r="AB16" s="22"/>
    </row>
    <row r="17" spans="1:28" ht="27.75" customHeight="1">
      <c r="A17" s="14" t="s">
        <v>53</v>
      </c>
      <c r="B17" s="12">
        <v>3716</v>
      </c>
      <c r="C17" s="12">
        <v>1652</v>
      </c>
      <c r="D17" s="33">
        <f t="shared" si="0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1"/>
        <v>100</v>
      </c>
      <c r="N17" s="33">
        <f t="shared" si="2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3"/>
        <v>43.71636167922497</v>
      </c>
      <c r="X17" s="12">
        <v>8</v>
      </c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0"/>
        <v>357</v>
      </c>
      <c r="E18" s="12">
        <v>85</v>
      </c>
      <c r="F18" s="12">
        <v>27</v>
      </c>
      <c r="G18" s="12"/>
      <c r="H18" s="12">
        <v>103</v>
      </c>
      <c r="I18" s="12">
        <v>100</v>
      </c>
      <c r="J18" s="12">
        <v>42</v>
      </c>
      <c r="K18" s="12"/>
      <c r="L18" s="12"/>
      <c r="M18" s="19">
        <f t="shared" si="1"/>
        <v>68.39080459770115</v>
      </c>
      <c r="N18" s="33">
        <f t="shared" si="2"/>
        <v>1415</v>
      </c>
      <c r="O18" s="12">
        <v>327</v>
      </c>
      <c r="P18" s="12">
        <v>104</v>
      </c>
      <c r="Q18" s="12"/>
      <c r="R18" s="12">
        <v>403</v>
      </c>
      <c r="S18" s="12">
        <v>391</v>
      </c>
      <c r="T18" s="12">
        <v>190</v>
      </c>
      <c r="U18" s="12"/>
      <c r="V18" s="19"/>
      <c r="W18" s="19">
        <f t="shared" si="3"/>
        <v>39.635854341736696</v>
      </c>
      <c r="X18" s="12">
        <v>2</v>
      </c>
      <c r="Y18" s="48"/>
      <c r="Z18" s="40"/>
      <c r="AA18" s="22"/>
      <c r="AB18" s="22"/>
    </row>
    <row r="19" spans="1:232" ht="27.75" customHeight="1">
      <c r="A19" s="14" t="s">
        <v>27</v>
      </c>
      <c r="B19" s="12">
        <v>2305</v>
      </c>
      <c r="C19" s="12">
        <v>740</v>
      </c>
      <c r="D19" s="33">
        <f t="shared" si="0"/>
        <v>1156</v>
      </c>
      <c r="E19" s="12">
        <v>190</v>
      </c>
      <c r="F19" s="12">
        <v>500</v>
      </c>
      <c r="G19" s="12"/>
      <c r="H19" s="12"/>
      <c r="I19" s="12">
        <v>466</v>
      </c>
      <c r="J19" s="12"/>
      <c r="K19" s="12"/>
      <c r="L19" s="12"/>
      <c r="M19" s="19">
        <f t="shared" si="1"/>
        <v>50.15184381778742</v>
      </c>
      <c r="N19" s="33">
        <f t="shared" si="2"/>
        <v>3306</v>
      </c>
      <c r="O19" s="12">
        <v>350</v>
      </c>
      <c r="P19" s="12">
        <v>1560</v>
      </c>
      <c r="Q19" s="12"/>
      <c r="R19" s="12"/>
      <c r="S19" s="12">
        <v>1396</v>
      </c>
      <c r="T19" s="12"/>
      <c r="U19" s="12"/>
      <c r="V19" s="12"/>
      <c r="W19" s="19">
        <f t="shared" si="3"/>
        <v>28.59861591695502</v>
      </c>
      <c r="X19" s="12">
        <v>5</v>
      </c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103</v>
      </c>
      <c r="B20" s="12">
        <v>1434</v>
      </c>
      <c r="C20" s="12">
        <v>825</v>
      </c>
      <c r="D20" s="33">
        <f t="shared" si="0"/>
        <v>1174</v>
      </c>
      <c r="E20" s="12">
        <v>420</v>
      </c>
      <c r="F20" s="12">
        <v>405</v>
      </c>
      <c r="G20" s="12"/>
      <c r="H20" s="12"/>
      <c r="I20" s="12">
        <v>349</v>
      </c>
      <c r="J20" s="12"/>
      <c r="K20" s="12"/>
      <c r="L20" s="12"/>
      <c r="M20" s="19">
        <f t="shared" si="1"/>
        <v>81.86889818688982</v>
      </c>
      <c r="N20" s="33">
        <f t="shared" si="2"/>
        <v>2446</v>
      </c>
      <c r="O20" s="12">
        <v>923</v>
      </c>
      <c r="P20" s="12">
        <v>825</v>
      </c>
      <c r="Q20" s="12"/>
      <c r="R20" s="12"/>
      <c r="S20" s="12">
        <v>698</v>
      </c>
      <c r="T20" s="12"/>
      <c r="U20" s="12"/>
      <c r="V20" s="12"/>
      <c r="W20" s="19">
        <f t="shared" si="3"/>
        <v>20.834752981260646</v>
      </c>
      <c r="X20" s="12">
        <v>2</v>
      </c>
      <c r="Y20" s="50">
        <v>50</v>
      </c>
      <c r="Z20" s="44">
        <v>50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91</v>
      </c>
      <c r="B21" s="12">
        <v>100</v>
      </c>
      <c r="C21" s="12"/>
      <c r="D21" s="33">
        <f t="shared" si="0"/>
        <v>0</v>
      </c>
      <c r="E21" s="12"/>
      <c r="F21" s="12"/>
      <c r="G21" s="12"/>
      <c r="H21" s="12"/>
      <c r="I21" s="12"/>
      <c r="J21" s="12"/>
      <c r="K21" s="12"/>
      <c r="L21" s="12"/>
      <c r="M21" s="19">
        <f t="shared" si="1"/>
        <v>0</v>
      </c>
      <c r="N21" s="33">
        <f t="shared" si="2"/>
        <v>0</v>
      </c>
      <c r="O21" s="12"/>
      <c r="P21" s="12"/>
      <c r="Q21" s="12"/>
      <c r="R21" s="12"/>
      <c r="S21" s="12"/>
      <c r="T21" s="12"/>
      <c r="U21" s="12"/>
      <c r="V21" s="12"/>
      <c r="W21" s="19" t="e">
        <f t="shared" si="3"/>
        <v>#DIV/0!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17648</v>
      </c>
      <c r="C22" s="5">
        <f>SUM(C6:C21)</f>
        <v>5516</v>
      </c>
      <c r="D22" s="33">
        <f>E22+F22+G22+H22+I22+J22+K22+L22</f>
        <v>12654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1591</v>
      </c>
      <c r="I22" s="5">
        <f t="shared" si="4"/>
        <v>5375</v>
      </c>
      <c r="J22" s="5">
        <f t="shared" si="4"/>
        <v>147</v>
      </c>
      <c r="K22" s="5">
        <f t="shared" si="4"/>
        <v>75</v>
      </c>
      <c r="L22" s="5">
        <f t="shared" si="4"/>
        <v>0</v>
      </c>
      <c r="M22" s="58">
        <f t="shared" si="1"/>
        <v>71.70217588395286</v>
      </c>
      <c r="N22" s="33">
        <f t="shared" si="2"/>
        <v>38415</v>
      </c>
      <c r="O22" s="5">
        <f>SUM(O6:O21)</f>
        <v>14628</v>
      </c>
      <c r="P22" s="5">
        <f aca="true" t="shared" si="5" ref="P22:V22">SUM(P6:P21)</f>
        <v>2866</v>
      </c>
      <c r="Q22" s="5">
        <f t="shared" si="5"/>
        <v>419</v>
      </c>
      <c r="R22" s="5">
        <f t="shared" si="5"/>
        <v>3812</v>
      </c>
      <c r="S22" s="5">
        <f t="shared" si="5"/>
        <v>16081</v>
      </c>
      <c r="T22" s="5">
        <f t="shared" si="5"/>
        <v>514</v>
      </c>
      <c r="U22" s="5">
        <f t="shared" si="5"/>
        <v>95</v>
      </c>
      <c r="V22" s="5">
        <f t="shared" si="5"/>
        <v>0</v>
      </c>
      <c r="W22" s="34">
        <f t="shared" si="3"/>
        <v>30.357989568515883</v>
      </c>
      <c r="X22" s="5">
        <f>SUM(X6:X21)</f>
        <v>35</v>
      </c>
      <c r="Y22" s="50">
        <f>SUM(Y6:Y21)</f>
        <v>50</v>
      </c>
      <c r="Z22" s="12">
        <f>SUM(Z6:Z21)</f>
        <v>50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100</v>
      </c>
      <c r="E23" s="12"/>
      <c r="F23" s="12">
        <v>100</v>
      </c>
      <c r="G23" s="12"/>
      <c r="H23" s="12"/>
      <c r="I23" s="5"/>
      <c r="J23" s="5"/>
      <c r="K23" s="5"/>
      <c r="L23" s="5"/>
      <c r="M23" s="19">
        <f t="shared" si="1"/>
        <v>30.67484662576687</v>
      </c>
      <c r="N23" s="33">
        <f t="shared" si="2"/>
        <v>200</v>
      </c>
      <c r="O23" s="59"/>
      <c r="P23" s="13">
        <v>200</v>
      </c>
      <c r="Q23" s="5"/>
      <c r="R23" s="5"/>
      <c r="S23" s="5"/>
      <c r="T23" s="5"/>
      <c r="U23" s="5"/>
      <c r="V23" s="5"/>
      <c r="W23" s="19">
        <f t="shared" si="3"/>
        <v>20</v>
      </c>
      <c r="X23" s="12"/>
      <c r="Y23" s="44"/>
      <c r="Z23" s="44"/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150</v>
      </c>
      <c r="E24" s="12"/>
      <c r="F24" s="12"/>
      <c r="G24" s="12"/>
      <c r="H24" s="12"/>
      <c r="I24" s="13">
        <v>150</v>
      </c>
      <c r="J24" s="5"/>
      <c r="K24" s="5"/>
      <c r="L24" s="5"/>
      <c r="M24" s="19">
        <f t="shared" si="1"/>
        <v>23.076923076923077</v>
      </c>
      <c r="N24" s="33">
        <f t="shared" si="2"/>
        <v>375</v>
      </c>
      <c r="O24" s="12"/>
      <c r="P24" s="12"/>
      <c r="Q24" s="12"/>
      <c r="R24" s="12"/>
      <c r="S24" s="12">
        <v>375</v>
      </c>
      <c r="T24" s="12"/>
      <c r="U24" s="12"/>
      <c r="V24" s="12"/>
      <c r="W24" s="19">
        <f t="shared" si="3"/>
        <v>25</v>
      </c>
      <c r="X24" s="12">
        <v>1</v>
      </c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0</v>
      </c>
      <c r="E25" s="12"/>
      <c r="F25" s="12"/>
      <c r="G25" s="12"/>
      <c r="H25" s="12"/>
      <c r="I25" s="13"/>
      <c r="J25" s="5"/>
      <c r="K25" s="5"/>
      <c r="L25" s="5"/>
      <c r="M25" s="19">
        <f t="shared" si="1"/>
        <v>0</v>
      </c>
      <c r="N25" s="33">
        <f t="shared" si="2"/>
        <v>0</v>
      </c>
      <c r="O25" s="12"/>
      <c r="P25" s="12"/>
      <c r="Q25" s="12"/>
      <c r="R25" s="12"/>
      <c r="S25" s="12"/>
      <c r="T25" s="12"/>
      <c r="U25" s="12"/>
      <c r="V25" s="12"/>
      <c r="W25" s="19" t="e">
        <f t="shared" si="3"/>
        <v>#DIV/0!</v>
      </c>
      <c r="X25" s="12"/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86</v>
      </c>
      <c r="B26" s="12">
        <v>47</v>
      </c>
      <c r="C26" s="12"/>
      <c r="D26" s="33">
        <f t="shared" si="6"/>
        <v>0</v>
      </c>
      <c r="E26" s="12"/>
      <c r="F26" s="12"/>
      <c r="G26" s="12"/>
      <c r="H26" s="12"/>
      <c r="I26" s="5"/>
      <c r="J26" s="5"/>
      <c r="K26" s="5"/>
      <c r="L26" s="5"/>
      <c r="M26" s="19">
        <f t="shared" si="1"/>
        <v>0</v>
      </c>
      <c r="N26" s="33">
        <f t="shared" si="2"/>
        <v>0</v>
      </c>
      <c r="O26" s="12"/>
      <c r="P26" s="12"/>
      <c r="Q26" s="12"/>
      <c r="R26" s="12"/>
      <c r="S26" s="12"/>
      <c r="T26" s="12"/>
      <c r="U26" s="12"/>
      <c r="V26" s="12"/>
      <c r="W26" s="19" t="e">
        <f t="shared" si="3"/>
        <v>#DIV/0!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7" ref="M27:M36">D27/B27*100</f>
        <v>100</v>
      </c>
      <c r="N27" s="33">
        <f t="shared" si="2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3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0</v>
      </c>
      <c r="E28" s="5"/>
      <c r="F28" s="5"/>
      <c r="G28" s="5"/>
      <c r="H28" s="5"/>
      <c r="I28" s="5"/>
      <c r="J28" s="5"/>
      <c r="K28" s="5"/>
      <c r="L28" s="5"/>
      <c r="M28" s="19">
        <f t="shared" si="7"/>
        <v>0</v>
      </c>
      <c r="N28" s="33">
        <f t="shared" si="2"/>
        <v>0</v>
      </c>
      <c r="O28" s="12"/>
      <c r="P28" s="12"/>
      <c r="Q28" s="12"/>
      <c r="R28" s="12"/>
      <c r="S28" s="12"/>
      <c r="T28" s="12"/>
      <c r="U28" s="12"/>
      <c r="V28" s="12"/>
      <c r="W28" s="19" t="e">
        <f t="shared" si="3"/>
        <v>#DIV/0!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0</v>
      </c>
      <c r="E29" s="12"/>
      <c r="F29" s="12"/>
      <c r="G29" s="12"/>
      <c r="H29" s="12"/>
      <c r="I29" s="5"/>
      <c r="J29" s="5"/>
      <c r="K29" s="5"/>
      <c r="L29" s="5"/>
      <c r="M29" s="19">
        <f t="shared" si="7"/>
        <v>0</v>
      </c>
      <c r="N29" s="33">
        <f t="shared" si="2"/>
        <v>0</v>
      </c>
      <c r="O29" s="12"/>
      <c r="P29" s="12"/>
      <c r="Q29" s="12"/>
      <c r="R29" s="12"/>
      <c r="S29" s="12"/>
      <c r="T29" s="12"/>
      <c r="U29" s="12"/>
      <c r="V29" s="12"/>
      <c r="W29" s="19" t="e">
        <f t="shared" si="3"/>
        <v>#DIV/0!</v>
      </c>
      <c r="X29" s="12"/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>
        <v>7</v>
      </c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>
        <f t="shared" si="7"/>
        <v>0</v>
      </c>
      <c r="N30" s="33">
        <f t="shared" si="2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3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50</v>
      </c>
      <c r="E31" s="12">
        <v>50</v>
      </c>
      <c r="F31" s="12"/>
      <c r="G31" s="12"/>
      <c r="H31" s="12"/>
      <c r="I31" s="5"/>
      <c r="J31" s="5"/>
      <c r="K31" s="5"/>
      <c r="L31" s="5"/>
      <c r="M31" s="19">
        <f t="shared" si="7"/>
        <v>33.33333333333333</v>
      </c>
      <c r="N31" s="33">
        <f t="shared" si="2"/>
        <v>90</v>
      </c>
      <c r="O31" s="12">
        <v>90</v>
      </c>
      <c r="P31" s="12"/>
      <c r="Q31" s="12"/>
      <c r="R31" s="12"/>
      <c r="S31" s="12"/>
      <c r="T31" s="12"/>
      <c r="U31" s="12"/>
      <c r="V31" s="12"/>
      <c r="W31" s="19">
        <f t="shared" si="3"/>
        <v>18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0</v>
      </c>
      <c r="E32" s="12"/>
      <c r="F32" s="12"/>
      <c r="G32" s="12"/>
      <c r="H32" s="12"/>
      <c r="I32" s="5"/>
      <c r="J32" s="5"/>
      <c r="K32" s="5"/>
      <c r="L32" s="12"/>
      <c r="M32" s="19">
        <f t="shared" si="7"/>
        <v>0</v>
      </c>
      <c r="N32" s="33">
        <f t="shared" si="2"/>
        <v>0</v>
      </c>
      <c r="O32" s="12"/>
      <c r="P32" s="12"/>
      <c r="Q32" s="12"/>
      <c r="R32" s="12"/>
      <c r="S32" s="12"/>
      <c r="T32" s="12"/>
      <c r="U32" s="12"/>
      <c r="V32" s="12"/>
      <c r="W32" s="19" t="e">
        <f t="shared" si="3"/>
        <v>#DIV/0!</v>
      </c>
      <c r="X32" s="12"/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30</v>
      </c>
      <c r="B33" s="12">
        <v>45</v>
      </c>
      <c r="C33" s="12">
        <v>10</v>
      </c>
      <c r="D33" s="33">
        <f t="shared" si="6"/>
        <v>10</v>
      </c>
      <c r="E33" s="12">
        <v>10</v>
      </c>
      <c r="F33" s="12"/>
      <c r="G33" s="12"/>
      <c r="H33" s="12"/>
      <c r="I33" s="5"/>
      <c r="J33" s="5"/>
      <c r="K33" s="5"/>
      <c r="L33" s="12"/>
      <c r="M33" s="19">
        <f t="shared" si="7"/>
        <v>22.22222222222222</v>
      </c>
      <c r="N33" s="33">
        <f t="shared" si="2"/>
        <v>25</v>
      </c>
      <c r="O33" s="12">
        <v>25</v>
      </c>
      <c r="P33" s="12"/>
      <c r="Q33" s="12"/>
      <c r="R33" s="12"/>
      <c r="S33" s="12"/>
      <c r="T33" s="12"/>
      <c r="U33" s="12"/>
      <c r="V33" s="12"/>
      <c r="W33" s="19">
        <f t="shared" si="3"/>
        <v>25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89</v>
      </c>
      <c r="B34" s="19">
        <v>64.1</v>
      </c>
      <c r="C34" s="12"/>
      <c r="D34" s="33">
        <f t="shared" si="6"/>
        <v>0</v>
      </c>
      <c r="E34" s="12"/>
      <c r="F34" s="12"/>
      <c r="G34" s="12"/>
      <c r="H34" s="12"/>
      <c r="I34" s="13"/>
      <c r="J34" s="5"/>
      <c r="K34" s="5"/>
      <c r="L34" s="12"/>
      <c r="M34" s="19">
        <f t="shared" si="7"/>
        <v>0</v>
      </c>
      <c r="N34" s="33">
        <f t="shared" si="2"/>
        <v>0</v>
      </c>
      <c r="O34" s="12"/>
      <c r="P34" s="12"/>
      <c r="Q34" s="12"/>
      <c r="R34" s="12"/>
      <c r="S34" s="12"/>
      <c r="T34" s="12"/>
      <c r="U34" s="12"/>
      <c r="V34" s="12"/>
      <c r="W34" s="19" t="e">
        <f t="shared" si="3"/>
        <v>#DIV/0!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83</v>
      </c>
      <c r="B35" s="12">
        <v>62</v>
      </c>
      <c r="C35" s="12">
        <v>12</v>
      </c>
      <c r="D35" s="33">
        <f t="shared" si="6"/>
        <v>37</v>
      </c>
      <c r="E35" s="12">
        <v>6</v>
      </c>
      <c r="F35" s="12">
        <v>6</v>
      </c>
      <c r="G35" s="12"/>
      <c r="H35" s="12"/>
      <c r="I35" s="13">
        <v>25</v>
      </c>
      <c r="J35" s="5"/>
      <c r="K35" s="5"/>
      <c r="L35" s="12"/>
      <c r="M35" s="19">
        <f t="shared" si="7"/>
        <v>59.67741935483871</v>
      </c>
      <c r="N35" s="33">
        <f t="shared" si="2"/>
        <v>77</v>
      </c>
      <c r="O35" s="12">
        <v>15</v>
      </c>
      <c r="P35" s="12">
        <v>12</v>
      </c>
      <c r="Q35" s="12"/>
      <c r="R35" s="12"/>
      <c r="S35" s="12">
        <v>50</v>
      </c>
      <c r="T35" s="12"/>
      <c r="U35" s="12"/>
      <c r="V35" s="12"/>
      <c r="W35" s="19">
        <f t="shared" si="3"/>
        <v>20.81081081081081</v>
      </c>
      <c r="X35" s="12">
        <v>1</v>
      </c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87</v>
      </c>
      <c r="B36" s="12">
        <v>18</v>
      </c>
      <c r="C36" s="12"/>
      <c r="D36" s="33">
        <f t="shared" si="6"/>
        <v>0</v>
      </c>
      <c r="E36" s="12"/>
      <c r="F36" s="12"/>
      <c r="G36" s="12"/>
      <c r="H36" s="12"/>
      <c r="I36" s="13"/>
      <c r="J36" s="5"/>
      <c r="K36" s="5"/>
      <c r="L36" s="12"/>
      <c r="M36" s="19">
        <f t="shared" si="7"/>
        <v>0</v>
      </c>
      <c r="N36" s="33">
        <f t="shared" si="2"/>
        <v>0</v>
      </c>
      <c r="O36" s="12"/>
      <c r="P36" s="12"/>
      <c r="Q36" s="12"/>
      <c r="R36" s="12"/>
      <c r="S36" s="12"/>
      <c r="T36" s="12"/>
      <c r="U36" s="12"/>
      <c r="V36" s="12"/>
      <c r="W36" s="19" t="e">
        <f t="shared" si="3"/>
        <v>#DIV/0!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48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8" ref="M37:M42">D37/B37*100</f>
        <v>100</v>
      </c>
      <c r="N37" s="33">
        <f t="shared" si="2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3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100</v>
      </c>
      <c r="C38" s="12"/>
      <c r="D38" s="33">
        <f t="shared" si="6"/>
        <v>0</v>
      </c>
      <c r="E38" s="12"/>
      <c r="F38" s="12"/>
      <c r="G38" s="12"/>
      <c r="H38" s="12"/>
      <c r="I38" s="13"/>
      <c r="J38" s="5"/>
      <c r="K38" s="5"/>
      <c r="L38" s="12"/>
      <c r="M38" s="19">
        <f t="shared" si="8"/>
        <v>0</v>
      </c>
      <c r="N38" s="33">
        <f t="shared" si="2"/>
        <v>0</v>
      </c>
      <c r="O38" s="12"/>
      <c r="P38" s="12"/>
      <c r="Q38" s="12"/>
      <c r="R38" s="12"/>
      <c r="S38" s="12"/>
      <c r="T38" s="12"/>
      <c r="U38" s="12"/>
      <c r="V38" s="12"/>
      <c r="W38" s="19" t="e">
        <f t="shared" si="3"/>
        <v>#DIV/0!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88</v>
      </c>
      <c r="B39" s="19">
        <v>197</v>
      </c>
      <c r="C39" s="19"/>
      <c r="D39" s="33">
        <f t="shared" si="6"/>
        <v>0</v>
      </c>
      <c r="E39" s="12"/>
      <c r="F39" s="12"/>
      <c r="G39" s="12"/>
      <c r="H39" s="12"/>
      <c r="I39" s="13"/>
      <c r="J39" s="5"/>
      <c r="K39" s="5"/>
      <c r="L39" s="12"/>
      <c r="M39" s="19">
        <f t="shared" si="8"/>
        <v>0</v>
      </c>
      <c r="N39" s="33">
        <f t="shared" si="2"/>
        <v>0</v>
      </c>
      <c r="O39" s="12"/>
      <c r="P39" s="12"/>
      <c r="Q39" s="12"/>
      <c r="R39" s="12"/>
      <c r="S39" s="12"/>
      <c r="T39" s="12"/>
      <c r="U39" s="12"/>
      <c r="V39" s="12"/>
      <c r="W39" s="19" t="e">
        <f t="shared" si="3"/>
        <v>#DIV/0!</v>
      </c>
      <c r="X39" s="12"/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90</v>
      </c>
      <c r="B40" s="19">
        <v>384</v>
      </c>
      <c r="C40" s="19">
        <v>18</v>
      </c>
      <c r="D40" s="33">
        <f t="shared" si="6"/>
        <v>348</v>
      </c>
      <c r="E40" s="12">
        <v>18</v>
      </c>
      <c r="F40" s="12"/>
      <c r="G40" s="12"/>
      <c r="H40" s="12">
        <v>130</v>
      </c>
      <c r="I40" s="13">
        <v>200</v>
      </c>
      <c r="J40" s="5"/>
      <c r="K40" s="5"/>
      <c r="L40" s="12"/>
      <c r="M40" s="19">
        <f t="shared" si="8"/>
        <v>90.625</v>
      </c>
      <c r="N40" s="33">
        <f t="shared" si="2"/>
        <v>723</v>
      </c>
      <c r="O40" s="12">
        <v>43</v>
      </c>
      <c r="P40" s="12"/>
      <c r="Q40" s="12"/>
      <c r="R40" s="12">
        <v>260</v>
      </c>
      <c r="S40" s="12">
        <v>420</v>
      </c>
      <c r="T40" s="12"/>
      <c r="U40" s="12"/>
      <c r="V40" s="12"/>
      <c r="W40" s="19">
        <f t="shared" si="3"/>
        <v>20.775862068965516</v>
      </c>
      <c r="X40" s="12">
        <v>2</v>
      </c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>E41+F41+G41+H41+I41+J41+K41+L41</f>
        <v>814</v>
      </c>
      <c r="E41" s="5">
        <f aca="true" t="shared" si="9" ref="E41:V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160</v>
      </c>
      <c r="I41" s="5">
        <f t="shared" si="9"/>
        <v>433</v>
      </c>
      <c r="J41" s="5">
        <f t="shared" si="9"/>
        <v>13</v>
      </c>
      <c r="K41" s="5">
        <f t="shared" si="9"/>
        <v>0</v>
      </c>
      <c r="L41" s="5">
        <f t="shared" si="9"/>
        <v>1</v>
      </c>
      <c r="M41" s="34">
        <f t="shared" si="8"/>
        <v>31.150740499789524</v>
      </c>
      <c r="N41" s="33">
        <f t="shared" si="2"/>
        <v>1791.2</v>
      </c>
      <c r="O41" s="5">
        <f t="shared" si="9"/>
        <v>205</v>
      </c>
      <c r="P41" s="5">
        <f t="shared" si="9"/>
        <v>220</v>
      </c>
      <c r="Q41" s="5">
        <f t="shared" si="9"/>
        <v>0</v>
      </c>
      <c r="R41" s="5">
        <f t="shared" si="9"/>
        <v>335</v>
      </c>
      <c r="S41" s="5">
        <f t="shared" si="9"/>
        <v>995</v>
      </c>
      <c r="T41" s="5">
        <f t="shared" si="9"/>
        <v>35</v>
      </c>
      <c r="U41" s="5">
        <f t="shared" si="9"/>
        <v>0</v>
      </c>
      <c r="V41" s="21">
        <f t="shared" si="9"/>
        <v>1.2</v>
      </c>
      <c r="W41" s="34">
        <f t="shared" si="3"/>
        <v>22.004914004914006</v>
      </c>
      <c r="X41" s="33">
        <f>SUM(X23:X40)</f>
        <v>4</v>
      </c>
      <c r="Y41" s="43">
        <f>SUM(Y23:Y40)</f>
        <v>0</v>
      </c>
      <c r="Z41" s="43">
        <f>SUM(Z23:Z40)</f>
        <v>0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20261.1</v>
      </c>
      <c r="C42" s="5">
        <f>C22+C41</f>
        <v>5723</v>
      </c>
      <c r="D42" s="33">
        <f>E42+F42+G42+H42+I42+J42+K42+L42</f>
        <v>13628</v>
      </c>
      <c r="E42" s="5">
        <f aca="true" t="shared" si="10" ref="E42:V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1911</v>
      </c>
      <c r="I42" s="5">
        <f t="shared" si="10"/>
        <v>5808</v>
      </c>
      <c r="J42" s="5">
        <f t="shared" si="10"/>
        <v>160</v>
      </c>
      <c r="K42" s="5">
        <f t="shared" si="10"/>
        <v>75</v>
      </c>
      <c r="L42" s="5">
        <f t="shared" si="10"/>
        <v>1</v>
      </c>
      <c r="M42" s="58">
        <f t="shared" si="8"/>
        <v>67.26189594839373</v>
      </c>
      <c r="N42" s="33">
        <f>O42+P42+Q42+R42+S42+T42+U42+V42</f>
        <v>40206.2</v>
      </c>
      <c r="O42" s="5">
        <f t="shared" si="10"/>
        <v>14833</v>
      </c>
      <c r="P42" s="5">
        <f t="shared" si="10"/>
        <v>3086</v>
      </c>
      <c r="Q42" s="5">
        <f t="shared" si="10"/>
        <v>419</v>
      </c>
      <c r="R42" s="5">
        <f t="shared" si="10"/>
        <v>4147</v>
      </c>
      <c r="S42" s="5">
        <f t="shared" si="10"/>
        <v>17076</v>
      </c>
      <c r="T42" s="5">
        <f t="shared" si="10"/>
        <v>549</v>
      </c>
      <c r="U42" s="5">
        <f t="shared" si="10"/>
        <v>95</v>
      </c>
      <c r="V42" s="21">
        <f t="shared" si="10"/>
        <v>1.2</v>
      </c>
      <c r="W42" s="34">
        <f t="shared" si="3"/>
        <v>29.502641620193714</v>
      </c>
      <c r="X42" s="5">
        <f>X41+X22</f>
        <v>39</v>
      </c>
      <c r="Y42" s="5">
        <f>Y22+Y41</f>
        <v>50</v>
      </c>
      <c r="Z42" s="5">
        <f>Z22+Z41</f>
        <v>50</v>
      </c>
      <c r="AA42" s="5">
        <f>AA22+AA41</f>
        <v>200</v>
      </c>
      <c r="AB42" s="5">
        <f>AB22+AB41</f>
        <v>120</v>
      </c>
    </row>
    <row r="43" ht="18" customHeight="1"/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view="pageBreakPreview" zoomScale="75" zoomScaleNormal="75" zoomScaleSheetLayoutView="75" zoomScalePageLayoutView="0" workbookViewId="0" topLeftCell="A1">
      <pane xSplit="1" ySplit="5" topLeftCell="I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20" sqref="R20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8" width="16.25390625" style="0" customWidth="1"/>
    <col min="9" max="9" width="11.75390625" style="0" customWidth="1"/>
    <col min="10" max="10" width="12.375" style="0" customWidth="1"/>
    <col min="11" max="11" width="13.625" style="0" customWidth="1"/>
    <col min="12" max="12" width="13.375" style="0" customWidth="1"/>
    <col min="13" max="15" width="13.875" style="0" customWidth="1"/>
    <col min="16" max="16" width="12.625" style="0" customWidth="1"/>
    <col min="17" max="17" width="10.875" style="0" customWidth="1"/>
    <col min="18" max="18" width="12.125" style="0" customWidth="1"/>
    <col min="19" max="19" width="12.00390625" style="0" customWidth="1"/>
    <col min="20" max="20" width="11.00390625" style="0" customWidth="1"/>
  </cols>
  <sheetData>
    <row r="1" spans="1:20" ht="24" customHeight="1">
      <c r="A1" s="67" t="s">
        <v>119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8">
      <c r="A2" s="9" t="s">
        <v>1</v>
      </c>
      <c r="B2" s="26" t="s">
        <v>62</v>
      </c>
      <c r="C2" s="85" t="s">
        <v>105</v>
      </c>
      <c r="D2" s="86"/>
      <c r="E2" s="87"/>
      <c r="F2" s="88"/>
      <c r="G2" s="83" t="s">
        <v>63</v>
      </c>
      <c r="H2" s="83"/>
      <c r="I2" s="83"/>
      <c r="J2" s="83"/>
      <c r="K2" s="83"/>
      <c r="L2" s="84"/>
      <c r="M2" s="24" t="s">
        <v>60</v>
      </c>
      <c r="N2" s="89" t="s">
        <v>92</v>
      </c>
      <c r="O2" s="83"/>
      <c r="P2" s="84"/>
      <c r="Q2" s="77" t="s">
        <v>97</v>
      </c>
      <c r="R2" s="78"/>
      <c r="S2" s="78"/>
      <c r="T2" s="79"/>
    </row>
    <row r="3" spans="1:20" ht="16.5" customHeight="1">
      <c r="A3" s="10"/>
      <c r="B3" s="28" t="s">
        <v>33</v>
      </c>
      <c r="C3" s="37" t="s">
        <v>106</v>
      </c>
      <c r="D3" s="26" t="s">
        <v>107</v>
      </c>
      <c r="E3" s="63" t="s">
        <v>108</v>
      </c>
      <c r="F3" s="61" t="s">
        <v>109</v>
      </c>
      <c r="G3" s="71" t="s">
        <v>32</v>
      </c>
      <c r="H3" s="73"/>
      <c r="I3" s="69" t="s">
        <v>31</v>
      </c>
      <c r="J3" s="74"/>
      <c r="K3" s="69" t="s">
        <v>64</v>
      </c>
      <c r="L3" s="74"/>
      <c r="M3" s="16" t="s">
        <v>61</v>
      </c>
      <c r="N3" s="24" t="s">
        <v>93</v>
      </c>
      <c r="O3" s="24" t="s">
        <v>95</v>
      </c>
      <c r="P3" s="24" t="s">
        <v>50</v>
      </c>
      <c r="Q3" s="80" t="s">
        <v>98</v>
      </c>
      <c r="R3" s="81"/>
      <c r="S3" s="81"/>
      <c r="T3" s="82"/>
    </row>
    <row r="4" spans="1:20" ht="18">
      <c r="A4" s="10" t="s">
        <v>0</v>
      </c>
      <c r="B4" s="29" t="s">
        <v>65</v>
      </c>
      <c r="C4" s="29" t="s">
        <v>110</v>
      </c>
      <c r="D4" s="16" t="s">
        <v>111</v>
      </c>
      <c r="E4" s="62" t="s">
        <v>94</v>
      </c>
      <c r="F4" s="62" t="s">
        <v>51</v>
      </c>
      <c r="G4" s="51" t="s">
        <v>66</v>
      </c>
      <c r="H4" s="24" t="s">
        <v>67</v>
      </c>
      <c r="I4" s="24" t="s">
        <v>66</v>
      </c>
      <c r="J4" s="52" t="s">
        <v>67</v>
      </c>
      <c r="K4" s="52" t="s">
        <v>66</v>
      </c>
      <c r="L4" s="52" t="s">
        <v>67</v>
      </c>
      <c r="M4" s="16" t="s">
        <v>5</v>
      </c>
      <c r="N4" s="16" t="s">
        <v>5</v>
      </c>
      <c r="O4" s="16" t="s">
        <v>94</v>
      </c>
      <c r="P4" s="16" t="s">
        <v>51</v>
      </c>
      <c r="Q4" s="26" t="s">
        <v>35</v>
      </c>
      <c r="R4" s="66" t="s">
        <v>100</v>
      </c>
      <c r="S4" s="66"/>
      <c r="T4" s="66"/>
    </row>
    <row r="5" spans="1:20" ht="18">
      <c r="A5" s="11"/>
      <c r="B5" s="30" t="s">
        <v>68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99</v>
      </c>
      <c r="R5" s="18" t="s">
        <v>101</v>
      </c>
      <c r="S5" s="18" t="s">
        <v>102</v>
      </c>
      <c r="T5" s="18" t="s">
        <v>96</v>
      </c>
    </row>
    <row r="6" spans="1:20" ht="27.75" customHeight="1">
      <c r="A6" s="14" t="s">
        <v>7</v>
      </c>
      <c r="B6" s="55">
        <v>1300</v>
      </c>
      <c r="C6" s="55"/>
      <c r="D6" s="55"/>
      <c r="E6" s="55"/>
      <c r="F6" s="55"/>
      <c r="G6" s="55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520</v>
      </c>
      <c r="R6" s="35">
        <v>520</v>
      </c>
      <c r="S6" s="35"/>
      <c r="T6" s="35"/>
    </row>
    <row r="7" spans="1:20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39">R7+S7</f>
        <v>270</v>
      </c>
      <c r="R7" s="35">
        <v>270</v>
      </c>
      <c r="S7" s="35"/>
      <c r="T7" s="35"/>
    </row>
    <row r="8" spans="1:20" ht="27.75" customHeight="1">
      <c r="A8" s="17" t="s">
        <v>9</v>
      </c>
      <c r="B8" s="13">
        <v>50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100</v>
      </c>
      <c r="R8" s="35"/>
      <c r="S8" s="35">
        <v>100</v>
      </c>
      <c r="T8" s="35"/>
    </row>
    <row r="9" spans="1:20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</row>
    <row r="10" spans="1:20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100</v>
      </c>
      <c r="N10" s="35"/>
      <c r="O10" s="35"/>
      <c r="P10" s="22"/>
      <c r="Q10" s="35">
        <f t="shared" si="0"/>
        <v>490</v>
      </c>
      <c r="R10" s="35">
        <v>160</v>
      </c>
      <c r="S10" s="35">
        <v>330</v>
      </c>
      <c r="T10" s="35"/>
    </row>
    <row r="11" spans="1:20" ht="27.75" customHeight="1">
      <c r="A11" s="14" t="s">
        <v>69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</row>
    <row r="12" spans="1:20" ht="27.75" customHeight="1">
      <c r="A12" s="14" t="s">
        <v>70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  <c r="T12" s="35"/>
    </row>
    <row r="13" spans="1:20" ht="27.75" customHeight="1">
      <c r="A13" s="14" t="s">
        <v>71</v>
      </c>
      <c r="B13" s="13">
        <v>6</v>
      </c>
      <c r="C13" s="13">
        <v>10</v>
      </c>
      <c r="D13" s="20">
        <v>2</v>
      </c>
      <c r="E13" s="13">
        <v>40</v>
      </c>
      <c r="F13" s="13">
        <f>E13/D13*10</f>
        <v>200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  <c r="T13" s="35"/>
    </row>
    <row r="14" spans="1:20" ht="27.75" customHeight="1">
      <c r="A14" s="14" t="s">
        <v>72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</row>
    <row r="15" spans="1:20" ht="27.75" customHeight="1">
      <c r="A15" s="14" t="s">
        <v>73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</row>
    <row r="16" spans="1:20" ht="27.75" customHeight="1">
      <c r="A16" s="14" t="s">
        <v>113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</row>
    <row r="17" spans="1:20" ht="27.75" customHeight="1">
      <c r="A17" s="14" t="s">
        <v>74</v>
      </c>
      <c r="B17" s="13">
        <v>90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/>
      <c r="N17" s="35"/>
      <c r="O17" s="35"/>
      <c r="P17" s="22"/>
      <c r="Q17" s="35">
        <f t="shared" si="0"/>
        <v>125</v>
      </c>
      <c r="R17" s="35">
        <v>90</v>
      </c>
      <c r="S17" s="35">
        <v>35</v>
      </c>
      <c r="T17" s="35"/>
    </row>
    <row r="18" spans="1:221" ht="27.75" customHeight="1">
      <c r="A18" s="14" t="s">
        <v>75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>R18+S18+T18</f>
        <v>625</v>
      </c>
      <c r="R18" s="35">
        <v>295</v>
      </c>
      <c r="S18" s="35">
        <v>230</v>
      </c>
      <c r="T18" s="35">
        <v>100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104</v>
      </c>
      <c r="B19" s="13">
        <v>1000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620</v>
      </c>
      <c r="R19" s="35">
        <v>340</v>
      </c>
      <c r="S19" s="35">
        <v>280</v>
      </c>
      <c r="T19" s="3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76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3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77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0</v>
      </c>
      <c r="R21" s="36"/>
      <c r="S21" s="36"/>
      <c r="T21" s="3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78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/>
      <c r="O22" s="36"/>
      <c r="P22" s="23"/>
      <c r="Q22" s="35">
        <f t="shared" si="0"/>
        <v>0</v>
      </c>
      <c r="R22" s="36"/>
      <c r="S22" s="36"/>
      <c r="T22" s="3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79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6806</v>
      </c>
      <c r="C24" s="21">
        <f>SUM(C6:C20)</f>
        <v>111</v>
      </c>
      <c r="D24" s="33">
        <f>SUM(D6:D20)</f>
        <v>2</v>
      </c>
      <c r="E24" s="33">
        <f>SUM(E6:E23)</f>
        <v>40</v>
      </c>
      <c r="F24" s="33">
        <f>E24/D24*10</f>
        <v>200</v>
      </c>
      <c r="G24" s="5">
        <f aca="true" t="shared" si="1" ref="G24:T24">SUM(G6:G23)</f>
        <v>2250</v>
      </c>
      <c r="H24" s="5">
        <f t="shared" si="1"/>
        <v>3039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1667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4476</v>
      </c>
      <c r="R24" s="33">
        <f t="shared" si="1"/>
        <v>3501</v>
      </c>
      <c r="S24" s="33">
        <f t="shared" si="1"/>
        <v>975</v>
      </c>
      <c r="T24" s="33">
        <f t="shared" si="1"/>
        <v>100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80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/>
      <c r="E31" s="5"/>
      <c r="F31" s="5"/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3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56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81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82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83</v>
      </c>
      <c r="B37" s="13">
        <v>8</v>
      </c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84</v>
      </c>
      <c r="B38" s="13">
        <v>150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T39">SUM(B25:B38)</f>
        <v>422</v>
      </c>
      <c r="C39" s="21">
        <f t="shared" si="2"/>
        <v>117.6</v>
      </c>
      <c r="D39" s="5">
        <f t="shared" si="2"/>
        <v>0</v>
      </c>
      <c r="E39" s="5">
        <f t="shared" si="2"/>
        <v>0</v>
      </c>
      <c r="F39" s="57" t="e">
        <f>E39/D39*10</f>
        <v>#DIV/0!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6</v>
      </c>
      <c r="P39" s="5">
        <f t="shared" si="2"/>
        <v>600</v>
      </c>
      <c r="Q39" s="36">
        <f t="shared" si="0"/>
        <v>152</v>
      </c>
      <c r="R39" s="33">
        <f t="shared" si="2"/>
        <v>148</v>
      </c>
      <c r="S39" s="33">
        <f t="shared" si="2"/>
        <v>4</v>
      </c>
      <c r="T39" s="33">
        <f t="shared" si="2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0" ht="27.75" customHeight="1">
      <c r="A40" s="3" t="s">
        <v>3</v>
      </c>
      <c r="B40" s="57">
        <f aca="true" t="shared" si="3" ref="B40:L40">B24+B39</f>
        <v>7228</v>
      </c>
      <c r="C40" s="57">
        <f t="shared" si="3"/>
        <v>228.6</v>
      </c>
      <c r="D40" s="57">
        <f t="shared" si="3"/>
        <v>2</v>
      </c>
      <c r="E40" s="57">
        <f t="shared" si="3"/>
        <v>40</v>
      </c>
      <c r="F40" s="57">
        <f>E40/D40*10</f>
        <v>200</v>
      </c>
      <c r="G40" s="57">
        <f t="shared" si="3"/>
        <v>3714</v>
      </c>
      <c r="H40" s="57">
        <f t="shared" si="3"/>
        <v>4449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1667</v>
      </c>
      <c r="N40" s="5">
        <f>N22+N23+N24+N25+N26+N27+N28+N29+N30+N31+N32+N33+N34+N35+N36+N37+N38</f>
        <v>1</v>
      </c>
      <c r="O40" s="21">
        <f>O22+O23+O24+O25+O26+O27+O28+O29+O30+O31+O32+O33+O34+O35+O36+O37+O38</f>
        <v>6</v>
      </c>
      <c r="P40" s="5">
        <f>O40/N40*100</f>
        <v>600</v>
      </c>
      <c r="Q40" s="33">
        <f>R40+S40</f>
        <v>4628</v>
      </c>
      <c r="R40" s="5">
        <f>R22+R23+R24+R25+R26+R27+R28+R29+R30+R31+R32+R33+R34+R35+R36+R37+R38</f>
        <v>3649</v>
      </c>
      <c r="S40" s="5">
        <f>S22+S23+S24+S25+S26+S27+S28+S29+S30+S31+S32+S33+S34+S35+S36+S37+S38</f>
        <v>979</v>
      </c>
      <c r="T40" s="5">
        <f>T22+T23+T24+T25+T26+T27+T28+T29+T30+T31+T32+T33+T34+T35+T36+T37+T38</f>
        <v>100</v>
      </c>
    </row>
    <row r="41" ht="18" customHeight="1"/>
  </sheetData>
  <sheetProtection/>
  <mergeCells count="10">
    <mergeCell ref="A1:T1"/>
    <mergeCell ref="R4:T4"/>
    <mergeCell ref="Q2:T2"/>
    <mergeCell ref="Q3:T3"/>
    <mergeCell ref="G2:L2"/>
    <mergeCell ref="G3:H3"/>
    <mergeCell ref="I3:J3"/>
    <mergeCell ref="K3:L3"/>
    <mergeCell ref="C2:F2"/>
    <mergeCell ref="N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2018-08-29T07:21:13Z</cp:lastPrinted>
  <dcterms:created xsi:type="dcterms:W3CDTF">2001-05-08T06:08:01Z</dcterms:created>
  <dcterms:modified xsi:type="dcterms:W3CDTF">2018-08-29T07:22:07Z</dcterms:modified>
  <cp:category/>
  <cp:version/>
  <cp:contentType/>
  <cp:contentStatus/>
</cp:coreProperties>
</file>