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'сводка'!$A$1:$AB$43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<sst xmlns="http://schemas.openxmlformats.org/spreadsheetml/2006/main" count="207" uniqueCount="127">
  <si>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</si>
  <si>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</si>
  <si>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</si>
  <si>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</si>
  <si>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</si>
  <si>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</si>
  <si>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</si>
  <si>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</si>
  <si>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</si>
  <si>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</si>
  <si>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</si>
  <si>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</si>
  <si>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</si>
  <si>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</si>
  <si>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</si>
  <si>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</si>
  <si>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</si>
  <si>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</si>
  <si>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</si>
  <si>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</si>
  <si>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</si>
  <si>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</si>
  <si>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</si>
  <si>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</si>
  <si>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</si>
  <si>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</si>
  <si>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</si>
  <si>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</si>
  <si>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</si>
  <si>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</si>
  <si>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</si>
  <si>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</si>
  <si>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</si>
  <si>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</si>
  <si>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</si>
  <si>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</si>
  <si>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</si>
  <si>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</si>
  <si>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</si>
  <si>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</si>
  <si>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</si>
  <si>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</si>
  <si>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</si>
  <si>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</si>
  <si>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</si>
  <si>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</si>
  <si>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</si>
  <si>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</si>
  <si>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</si>
  <si>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</si>
  <si>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</si>
  <si>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</si>
  <si>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</si>
  <si>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</si>
  <si>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</si>
  <si>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</si>
  <si>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</si>
  <si>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</si>
  <si>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</si>
  <si>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</si>
  <si>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</si>
  <si>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</si>
  <si>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</si>
  <si>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</si>
  <si>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</si>
  <si>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</si>
  <si>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</si>
  <si>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</si>
  <si>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</si>
  <si>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</si>
  <si>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</si>
  <si>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</si>
  <si>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</si>
  <si>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</si>
  <si>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</si>
  <si>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</si>
  <si>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</si>
  <si>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</si>
  <si>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</si>
  <si>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</si>
  <si>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</si>
  <si>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</si>
  <si>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</si>
  <si>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</si>
  <si>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</si>
  <si>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</si>
  <si>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</si>
  <si>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</si>
  <si>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</si>
  <si>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</si>
  <si>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</si>
  <si>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</si>
  <si>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</si>
  <si>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</si>
  <si>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</si>
  <si>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</si>
  <si>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</si>
  <si>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</si>
  <si>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</si>
  <si>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</si>
  <si>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</si>
  <si>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</si>
  <si>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</si>
  <si>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</si>
  <si>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</si>
  <si>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</si>
  <si>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</si>
  <si>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</si>
  <si>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</si>
  <si>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</si>
  <si>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</si>
  <si>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</si>
  <si>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</si>
  <si>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</si>
  <si>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</si>
  <si>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</si>
  <si>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</si>
  <si>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</si>
  <si>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</si>
  <si>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</si>
  <si>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</si>
  <si>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</si>
  <si>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</si>
  <si>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</si>
  <si>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Озимой / яровой  рапс</t>
  </si>
  <si>
    <t>Урож.</t>
  </si>
  <si>
    <t>Информация о сельскохозяйственных работах по состоянию на 18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</si>
</sst>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"/>
  <sheetViews>
    <sheetView tabSelected="1" view="pageBreakPreview" zoomScale="75" zoomScaleNormal="75" zoomScaleSheetLayoutView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9.00390625" defaultRowHeight="12.75"/>
  <cols>
    <col min="1" max="1" width="48.8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0.7539062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75390625" style="0" customWidth="1"/>
  </cols>
  <sheetData>
    <row r="1" spans="1:26" ht="24" customHeight="1">
      <c r="A1" s="72" t="s">
        <v>126</v>
      </c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8">
      <c r="A2" s="9" t="s">
        <v>1</v>
      </c>
      <c r="B2" s="79" t="s">
        <v>53</v>
      </c>
      <c r="C2" s="80"/>
      <c r="D2" s="76" t="s">
        <v>43</v>
      </c>
      <c r="E2" s="77"/>
      <c r="F2" s="77"/>
      <c r="G2" s="77"/>
      <c r="H2" s="77"/>
      <c r="I2" s="77"/>
      <c r="J2" s="77"/>
      <c r="K2" s="77"/>
      <c r="L2" s="78"/>
      <c r="M2" s="7"/>
      <c r="N2" s="74" t="s">
        <v>40</v>
      </c>
      <c r="O2" s="75"/>
      <c r="P2" s="75"/>
      <c r="Q2" s="75"/>
      <c r="R2" s="75"/>
      <c r="S2" s="75"/>
      <c r="T2" s="75"/>
      <c r="U2" s="75"/>
      <c r="V2" s="75"/>
      <c r="W2" s="8" t="s">
        <v>125</v>
      </c>
      <c r="X2" s="8" t="s">
        <v>56</v>
      </c>
      <c r="Y2" s="83" t="s">
        <v>124</v>
      </c>
      <c r="Z2" s="84"/>
      <c r="AA2" s="71" t="s">
        <v>114</v>
      </c>
      <c r="AB2" s="71"/>
    </row>
    <row r="3" spans="1:28" ht="16.5" customHeight="1">
      <c r="A3" s="10"/>
      <c r="B3" s="81" t="s">
        <v>54</v>
      </c>
      <c r="C3" s="82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112</v>
      </c>
      <c r="Z3" s="45" t="s">
        <v>113</v>
      </c>
      <c r="AA3" s="38" t="s">
        <v>112</v>
      </c>
      <c r="AB3" s="45" t="s">
        <v>113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4162</v>
      </c>
      <c r="C6" s="25">
        <v>883</v>
      </c>
      <c r="D6" s="33">
        <f>E6+F6+G6+H6+I6+J6+K6+L6</f>
        <v>4162</v>
      </c>
      <c r="E6" s="12">
        <v>883</v>
      </c>
      <c r="F6" s="12"/>
      <c r="G6" s="12"/>
      <c r="H6" s="12">
        <v>1657</v>
      </c>
      <c r="I6" s="12">
        <v>1483</v>
      </c>
      <c r="J6" s="12"/>
      <c r="K6" s="12"/>
      <c r="L6" s="12">
        <v>139</v>
      </c>
      <c r="M6" s="19">
        <f aca="true" t="shared" si="0" ref="M6:M26">D6/B6*100</f>
        <v>100</v>
      </c>
      <c r="N6" s="33">
        <f>O6+P6+Q6+R6+S6+T6+U6+V6</f>
        <v>9925</v>
      </c>
      <c r="O6" s="12">
        <v>2580</v>
      </c>
      <c r="P6" s="12"/>
      <c r="Q6" s="12"/>
      <c r="R6" s="12">
        <v>3080</v>
      </c>
      <c r="S6" s="12">
        <v>4106</v>
      </c>
      <c r="T6" s="12"/>
      <c r="U6" s="12"/>
      <c r="V6" s="12">
        <v>159</v>
      </c>
      <c r="W6" s="19">
        <f aca="true" t="shared" si="1" ref="W6:W42">N6/D6*10</f>
        <v>23.84670831331091</v>
      </c>
      <c r="X6" s="12"/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aca="true" t="shared" si="2" ref="D7:D21">E7+F7+G7+H7+I7+J7+K7+L7</f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0"/>
        <v>100</v>
      </c>
      <c r="N7" s="33">
        <f aca="true" t="shared" si="3" ref="N7:N21">O7+P7+Q7+R7+S7+T7+U7+V7</f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1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2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0"/>
        <v>100</v>
      </c>
      <c r="N8" s="33">
        <f t="shared" si="3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1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2"/>
        <v>300</v>
      </c>
      <c r="E9" s="12"/>
      <c r="F9" s="12"/>
      <c r="G9" s="12"/>
      <c r="H9" s="12">
        <v>150</v>
      </c>
      <c r="I9" s="12">
        <v>150</v>
      </c>
      <c r="J9" s="12"/>
      <c r="K9" s="12"/>
      <c r="L9" s="12"/>
      <c r="M9" s="19">
        <f t="shared" si="0"/>
        <v>100</v>
      </c>
      <c r="N9" s="33">
        <f t="shared" si="3"/>
        <v>590</v>
      </c>
      <c r="O9" s="12"/>
      <c r="P9" s="12"/>
      <c r="Q9" s="12"/>
      <c r="R9" s="12">
        <v>290</v>
      </c>
      <c r="S9" s="12">
        <v>300</v>
      </c>
      <c r="T9" s="12"/>
      <c r="U9" s="12"/>
      <c r="V9" s="12"/>
      <c r="W9" s="19">
        <f t="shared" si="1"/>
        <v>19.666666666666664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2"/>
        <v>1757</v>
      </c>
      <c r="E10" s="12">
        <v>280</v>
      </c>
      <c r="F10" s="12">
        <v>60</v>
      </c>
      <c r="G10" s="12"/>
      <c r="H10" s="12">
        <v>657</v>
      </c>
      <c r="I10" s="12">
        <v>555</v>
      </c>
      <c r="J10" s="12">
        <v>50</v>
      </c>
      <c r="K10" s="12">
        <v>155</v>
      </c>
      <c r="L10" s="12"/>
      <c r="M10" s="19">
        <f t="shared" si="0"/>
        <v>100</v>
      </c>
      <c r="N10" s="33">
        <f t="shared" si="3"/>
        <v>2926</v>
      </c>
      <c r="O10" s="12">
        <v>522</v>
      </c>
      <c r="P10" s="12">
        <v>199</v>
      </c>
      <c r="Q10" s="12"/>
      <c r="R10" s="12">
        <v>1000</v>
      </c>
      <c r="S10" s="12">
        <v>776</v>
      </c>
      <c r="T10" s="12">
        <v>209</v>
      </c>
      <c r="U10" s="12">
        <v>220</v>
      </c>
      <c r="V10" s="12"/>
      <c r="W10" s="19">
        <f t="shared" si="1"/>
        <v>16.653386454183266</v>
      </c>
      <c r="X10" s="12"/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2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0"/>
        <v>100</v>
      </c>
      <c r="N11" s="33">
        <f t="shared" si="3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1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2"/>
        <v>350</v>
      </c>
      <c r="E12" s="12"/>
      <c r="F12" s="12"/>
      <c r="G12" s="12"/>
      <c r="H12" s="12">
        <v>200</v>
      </c>
      <c r="I12" s="12">
        <v>150</v>
      </c>
      <c r="J12" s="12"/>
      <c r="K12" s="12"/>
      <c r="L12" s="12"/>
      <c r="M12" s="19">
        <f t="shared" si="0"/>
        <v>100</v>
      </c>
      <c r="N12" s="33">
        <f t="shared" si="3"/>
        <v>745</v>
      </c>
      <c r="O12" s="12"/>
      <c r="P12" s="12"/>
      <c r="Q12" s="12"/>
      <c r="R12" s="12">
        <v>400</v>
      </c>
      <c r="S12" s="12">
        <v>345</v>
      </c>
      <c r="T12" s="12"/>
      <c r="U12" s="12"/>
      <c r="V12" s="12"/>
      <c r="W12" s="19">
        <f t="shared" si="1"/>
        <v>21.285714285714285</v>
      </c>
      <c r="X12" s="12"/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2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33">
        <f t="shared" si="3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1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2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33">
        <f t="shared" si="3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1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2"/>
        <v>350</v>
      </c>
      <c r="E15" s="12"/>
      <c r="F15" s="12"/>
      <c r="G15" s="12"/>
      <c r="H15" s="12">
        <v>150</v>
      </c>
      <c r="I15" s="12">
        <v>200</v>
      </c>
      <c r="J15" s="12"/>
      <c r="K15" s="12"/>
      <c r="L15" s="12"/>
      <c r="M15" s="19">
        <f t="shared" si="0"/>
        <v>100</v>
      </c>
      <c r="N15" s="33">
        <f t="shared" si="3"/>
        <v>675</v>
      </c>
      <c r="O15" s="60"/>
      <c r="P15" s="12"/>
      <c r="Q15" s="12"/>
      <c r="R15" s="12">
        <v>175</v>
      </c>
      <c r="S15" s="12">
        <v>500</v>
      </c>
      <c r="T15" s="12"/>
      <c r="U15" s="12"/>
      <c r="V15" s="12"/>
      <c r="W15" s="19">
        <f t="shared" si="1"/>
        <v>19.285714285714285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2"/>
        <v>78</v>
      </c>
      <c r="E16" s="12"/>
      <c r="F16" s="12"/>
      <c r="G16" s="12"/>
      <c r="H16" s="12"/>
      <c r="I16" s="12">
        <v>78</v>
      </c>
      <c r="J16" s="12"/>
      <c r="K16" s="12"/>
      <c r="L16" s="12"/>
      <c r="M16" s="19">
        <f t="shared" si="0"/>
        <v>100</v>
      </c>
      <c r="N16" s="33">
        <f t="shared" si="3"/>
        <v>78</v>
      </c>
      <c r="O16" s="12"/>
      <c r="P16" s="12"/>
      <c r="Q16" s="12"/>
      <c r="R16" s="12"/>
      <c r="S16" s="12">
        <v>78</v>
      </c>
      <c r="T16" s="12"/>
      <c r="U16" s="12"/>
      <c r="V16" s="12"/>
      <c r="W16" s="19">
        <f t="shared" si="1"/>
        <v>10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2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0"/>
        <v>100</v>
      </c>
      <c r="N17" s="33">
        <f t="shared" si="3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1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2"/>
        <v>512</v>
      </c>
      <c r="E18" s="12">
        <v>85</v>
      </c>
      <c r="F18" s="12">
        <v>27</v>
      </c>
      <c r="G18" s="12"/>
      <c r="H18" s="12">
        <v>195</v>
      </c>
      <c r="I18" s="12">
        <v>138</v>
      </c>
      <c r="J18" s="12">
        <v>67</v>
      </c>
      <c r="K18" s="12"/>
      <c r="L18" s="12"/>
      <c r="M18" s="19">
        <f t="shared" si="0"/>
        <v>98.08429118773945</v>
      </c>
      <c r="N18" s="33">
        <f t="shared" si="3"/>
        <v>1815</v>
      </c>
      <c r="O18" s="12">
        <v>327</v>
      </c>
      <c r="P18" s="12">
        <v>104</v>
      </c>
      <c r="Q18" s="12"/>
      <c r="R18" s="12">
        <v>592</v>
      </c>
      <c r="S18" s="12">
        <v>496</v>
      </c>
      <c r="T18" s="12">
        <v>296</v>
      </c>
      <c r="U18" s="12"/>
      <c r="V18" s="19"/>
      <c r="W18" s="19">
        <f t="shared" si="1"/>
        <v>35.44921875</v>
      </c>
      <c r="X18" s="12"/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2"/>
        <v>2055</v>
      </c>
      <c r="E19" s="12">
        <v>190</v>
      </c>
      <c r="F19" s="12">
        <v>500</v>
      </c>
      <c r="G19" s="12"/>
      <c r="H19" s="12">
        <v>272</v>
      </c>
      <c r="I19" s="12">
        <v>839</v>
      </c>
      <c r="J19" s="12">
        <v>208</v>
      </c>
      <c r="K19" s="12">
        <v>46</v>
      </c>
      <c r="L19" s="12"/>
      <c r="M19" s="19">
        <f t="shared" si="0"/>
        <v>100</v>
      </c>
      <c r="N19" s="33">
        <f t="shared" si="3"/>
        <v>5394</v>
      </c>
      <c r="O19" s="12">
        <v>350</v>
      </c>
      <c r="P19" s="12">
        <v>1560</v>
      </c>
      <c r="Q19" s="12"/>
      <c r="R19" s="12">
        <v>400</v>
      </c>
      <c r="S19" s="12">
        <v>2457</v>
      </c>
      <c r="T19" s="12">
        <v>517</v>
      </c>
      <c r="U19" s="12">
        <v>110</v>
      </c>
      <c r="V19" s="12"/>
      <c r="W19" s="19">
        <f t="shared" si="1"/>
        <v>26.248175182481752</v>
      </c>
      <c r="X19" s="12"/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2"/>
        <v>1434</v>
      </c>
      <c r="E20" s="12">
        <v>420</v>
      </c>
      <c r="F20" s="12">
        <v>405</v>
      </c>
      <c r="G20" s="12"/>
      <c r="H20" s="12">
        <v>260</v>
      </c>
      <c r="I20" s="12">
        <v>349</v>
      </c>
      <c r="J20" s="12"/>
      <c r="K20" s="12"/>
      <c r="L20" s="12"/>
      <c r="M20" s="19">
        <f t="shared" si="0"/>
        <v>100</v>
      </c>
      <c r="N20" s="33">
        <f t="shared" si="3"/>
        <v>3286</v>
      </c>
      <c r="O20" s="12">
        <v>923</v>
      </c>
      <c r="P20" s="12">
        <v>825</v>
      </c>
      <c r="Q20" s="12"/>
      <c r="R20" s="12">
        <v>840</v>
      </c>
      <c r="S20" s="12">
        <v>698</v>
      </c>
      <c r="T20" s="12"/>
      <c r="U20" s="12"/>
      <c r="V20" s="12"/>
      <c r="W20" s="19">
        <f t="shared" si="1"/>
        <v>22.91492329149233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2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0"/>
        <v>100</v>
      </c>
      <c r="N21" s="33">
        <f t="shared" si="3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1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17135</v>
      </c>
      <c r="C22" s="5">
        <f>SUM(C6:C21)</f>
        <v>5466</v>
      </c>
      <c r="D22" s="33">
        <f>SUM(D6:D21)</f>
        <v>17125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4579</v>
      </c>
      <c r="I22" s="5">
        <f t="shared" si="4"/>
        <v>6360</v>
      </c>
      <c r="J22" s="5">
        <f t="shared" si="4"/>
        <v>380</v>
      </c>
      <c r="K22" s="5">
        <f t="shared" si="4"/>
        <v>201</v>
      </c>
      <c r="L22" s="5">
        <f t="shared" si="4"/>
        <v>139</v>
      </c>
      <c r="M22" s="58">
        <f t="shared" si="0"/>
        <v>99.94163991829589</v>
      </c>
      <c r="N22" s="33">
        <f>SUM(N6:N21)</f>
        <v>47505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9511</v>
      </c>
      <c r="S22" s="5">
        <f t="shared" si="5"/>
        <v>18466</v>
      </c>
      <c r="T22" s="5">
        <f t="shared" si="5"/>
        <v>1137</v>
      </c>
      <c r="U22" s="5">
        <f t="shared" si="5"/>
        <v>330</v>
      </c>
      <c r="V22" s="5">
        <f t="shared" si="5"/>
        <v>159</v>
      </c>
      <c r="W22" s="34">
        <f t="shared" si="1"/>
        <v>27.740145985401462</v>
      </c>
      <c r="X22" s="5">
        <f>SUM(X6:X21)</f>
        <v>2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326</v>
      </c>
      <c r="E23" s="12"/>
      <c r="F23" s="12">
        <v>100</v>
      </c>
      <c r="G23" s="12"/>
      <c r="H23" s="12"/>
      <c r="I23" s="5"/>
      <c r="J23" s="13">
        <v>135</v>
      </c>
      <c r="K23" s="13">
        <v>91</v>
      </c>
      <c r="L23" s="5"/>
      <c r="M23" s="19">
        <f t="shared" si="0"/>
        <v>100</v>
      </c>
      <c r="N23" s="33">
        <f>O23+P23+Q23+R23+S23+T23+U23+V23</f>
        <v>698</v>
      </c>
      <c r="O23" s="59"/>
      <c r="P23" s="13">
        <v>200</v>
      </c>
      <c r="Q23" s="5"/>
      <c r="R23" s="5"/>
      <c r="S23" s="5"/>
      <c r="T23" s="13">
        <v>280</v>
      </c>
      <c r="U23" s="13">
        <v>218</v>
      </c>
      <c r="V23" s="5"/>
      <c r="W23" s="19">
        <f t="shared" si="1"/>
        <v>21.411042944785276</v>
      </c>
      <c r="X23" s="12">
        <v>4</v>
      </c>
      <c r="Y23" s="44">
        <v>80</v>
      </c>
      <c r="Z23" s="44">
        <v>82</v>
      </c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650</v>
      </c>
      <c r="E24" s="12"/>
      <c r="F24" s="12"/>
      <c r="G24" s="12"/>
      <c r="H24" s="12">
        <v>500</v>
      </c>
      <c r="I24" s="13">
        <v>150</v>
      </c>
      <c r="J24" s="5"/>
      <c r="K24" s="5"/>
      <c r="L24" s="5"/>
      <c r="M24" s="19">
        <f t="shared" si="0"/>
        <v>100</v>
      </c>
      <c r="N24" s="33">
        <f aca="true" t="shared" si="7" ref="N24:N40">O24+P24+Q24+R24+S24+T24+U24+V24</f>
        <v>1255</v>
      </c>
      <c r="O24" s="12"/>
      <c r="P24" s="12"/>
      <c r="Q24" s="12"/>
      <c r="R24" s="12">
        <v>880</v>
      </c>
      <c r="S24" s="12">
        <v>375</v>
      </c>
      <c r="T24" s="12"/>
      <c r="U24" s="12"/>
      <c r="V24" s="12"/>
      <c r="W24" s="19">
        <f t="shared" si="1"/>
        <v>19.307692307692307</v>
      </c>
      <c r="X24" s="12"/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65</v>
      </c>
      <c r="E25" s="12"/>
      <c r="F25" s="12"/>
      <c r="G25" s="12"/>
      <c r="H25" s="12">
        <v>30</v>
      </c>
      <c r="I25" s="13">
        <v>30</v>
      </c>
      <c r="J25" s="13">
        <v>5</v>
      </c>
      <c r="K25" s="5"/>
      <c r="L25" s="5"/>
      <c r="M25" s="19">
        <f t="shared" si="0"/>
        <v>100</v>
      </c>
      <c r="N25" s="33">
        <f t="shared" si="7"/>
        <v>97</v>
      </c>
      <c r="O25" s="12"/>
      <c r="P25" s="12"/>
      <c r="Q25" s="12"/>
      <c r="R25" s="12">
        <v>45</v>
      </c>
      <c r="S25" s="12">
        <v>45</v>
      </c>
      <c r="T25" s="12">
        <v>7</v>
      </c>
      <c r="U25" s="12"/>
      <c r="V25" s="12"/>
      <c r="W25" s="19">
        <f t="shared" si="1"/>
        <v>14.923076923076923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0"/>
        <v>100</v>
      </c>
      <c r="N26" s="33">
        <f t="shared" si="7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1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8" ref="M27:M36">D27/B27*100</f>
        <v>100</v>
      </c>
      <c r="N27" s="33">
        <f t="shared" si="7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1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8"/>
        <v>100</v>
      </c>
      <c r="N28" s="33">
        <f t="shared" si="7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1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221</v>
      </c>
      <c r="E29" s="12"/>
      <c r="F29" s="12"/>
      <c r="G29" s="12"/>
      <c r="H29" s="12">
        <v>181</v>
      </c>
      <c r="I29" s="13">
        <v>40</v>
      </c>
      <c r="J29" s="5"/>
      <c r="K29" s="5"/>
      <c r="L29" s="5"/>
      <c r="M29" s="19">
        <f t="shared" si="8"/>
        <v>100</v>
      </c>
      <c r="N29" s="33">
        <f t="shared" si="7"/>
        <v>486</v>
      </c>
      <c r="O29" s="12"/>
      <c r="P29" s="12"/>
      <c r="Q29" s="12"/>
      <c r="R29" s="12">
        <v>398</v>
      </c>
      <c r="S29" s="12">
        <v>88</v>
      </c>
      <c r="T29" s="12"/>
      <c r="U29" s="12"/>
      <c r="V29" s="12"/>
      <c r="W29" s="19">
        <f t="shared" si="1"/>
        <v>21.990950226244344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8"/>
        <v>#DIV/0!</v>
      </c>
      <c r="N30" s="33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1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8"/>
        <v>100</v>
      </c>
      <c r="N31" s="33">
        <f t="shared" si="7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1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8"/>
        <v>100</v>
      </c>
      <c r="N32" s="33">
        <f t="shared" si="7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1"/>
        <v>24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122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8"/>
        <v>100</v>
      </c>
      <c r="N33" s="33">
        <f t="shared" si="7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1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8"/>
        <v>100</v>
      </c>
      <c r="N34" s="33">
        <f t="shared" si="7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1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8"/>
        <v>100</v>
      </c>
      <c r="N35" s="33">
        <f t="shared" si="7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1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8"/>
        <v>100</v>
      </c>
      <c r="N36" s="33">
        <f t="shared" si="7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1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9" ref="M37:M42">D37/B37*100</f>
        <v>100</v>
      </c>
      <c r="N37" s="33">
        <f t="shared" si="7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1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30</v>
      </c>
      <c r="C38" s="12"/>
      <c r="D38" s="33">
        <f t="shared" si="6"/>
        <v>30</v>
      </c>
      <c r="E38" s="12"/>
      <c r="F38" s="12"/>
      <c r="G38" s="12"/>
      <c r="H38" s="12"/>
      <c r="I38" s="13">
        <v>30</v>
      </c>
      <c r="J38" s="5"/>
      <c r="K38" s="5"/>
      <c r="L38" s="12"/>
      <c r="M38" s="19">
        <f t="shared" si="9"/>
        <v>100</v>
      </c>
      <c r="N38" s="33">
        <f t="shared" si="7"/>
        <v>70</v>
      </c>
      <c r="O38" s="12"/>
      <c r="P38" s="12"/>
      <c r="Q38" s="12"/>
      <c r="R38" s="12"/>
      <c r="S38" s="12">
        <v>70</v>
      </c>
      <c r="T38" s="12"/>
      <c r="U38" s="12"/>
      <c r="V38" s="12"/>
      <c r="W38" s="19">
        <f t="shared" si="1"/>
        <v>23.333333333333336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197</v>
      </c>
      <c r="E39" s="12"/>
      <c r="F39" s="12"/>
      <c r="G39" s="12"/>
      <c r="H39" s="12">
        <v>197</v>
      </c>
      <c r="I39" s="13"/>
      <c r="J39" s="5"/>
      <c r="K39" s="5"/>
      <c r="L39" s="12"/>
      <c r="M39" s="19">
        <f t="shared" si="9"/>
        <v>100</v>
      </c>
      <c r="N39" s="33">
        <f t="shared" si="7"/>
        <v>295</v>
      </c>
      <c r="O39" s="12"/>
      <c r="P39" s="12"/>
      <c r="Q39" s="12"/>
      <c r="R39" s="12">
        <v>295</v>
      </c>
      <c r="S39" s="12"/>
      <c r="T39" s="12"/>
      <c r="U39" s="12"/>
      <c r="V39" s="12"/>
      <c r="W39" s="19">
        <f t="shared" si="1"/>
        <v>14.974619289340101</v>
      </c>
      <c r="X39" s="12">
        <v>2</v>
      </c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435</v>
      </c>
      <c r="C40" s="19">
        <v>5</v>
      </c>
      <c r="D40" s="33">
        <f t="shared" si="6"/>
        <v>435</v>
      </c>
      <c r="E40" s="12">
        <v>5</v>
      </c>
      <c r="F40" s="12"/>
      <c r="G40" s="12"/>
      <c r="H40" s="12">
        <v>170</v>
      </c>
      <c r="I40" s="13">
        <v>249</v>
      </c>
      <c r="J40" s="13">
        <v>11</v>
      </c>
      <c r="K40" s="5"/>
      <c r="L40" s="12"/>
      <c r="M40" s="19">
        <f t="shared" si="9"/>
        <v>100</v>
      </c>
      <c r="N40" s="33">
        <f t="shared" si="7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1"/>
        <v>19.057471264367816</v>
      </c>
      <c r="X40" s="12"/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2572.1</v>
      </c>
      <c r="C41" s="21">
        <f>SUM(C23:C40)</f>
        <v>207</v>
      </c>
      <c r="D41" s="33">
        <f>SUM(D23:D40)</f>
        <v>2572.1</v>
      </c>
      <c r="E41" s="5">
        <f>SUM(E23:E40)</f>
        <v>97</v>
      </c>
      <c r="F41" s="5">
        <f aca="true" t="shared" si="10" ref="F41:L41">SUM(F23:F40)</f>
        <v>110</v>
      </c>
      <c r="G41" s="5">
        <f t="shared" si="10"/>
        <v>0</v>
      </c>
      <c r="H41" s="5">
        <f t="shared" si="10"/>
        <v>1396</v>
      </c>
      <c r="I41" s="5">
        <f t="shared" si="10"/>
        <v>703.1</v>
      </c>
      <c r="J41" s="5">
        <f t="shared" si="10"/>
        <v>169</v>
      </c>
      <c r="K41" s="5">
        <f t="shared" si="10"/>
        <v>96</v>
      </c>
      <c r="L41" s="5">
        <f t="shared" si="10"/>
        <v>1</v>
      </c>
      <c r="M41" s="34">
        <f t="shared" si="9"/>
        <v>100</v>
      </c>
      <c r="N41" s="33">
        <f>SUM(N23:N40)</f>
        <v>5195.2</v>
      </c>
      <c r="O41" s="5">
        <f aca="true" t="shared" si="11" ref="O41:V41">O23+O24+O25+O26+O27+O28+O29+O30+O31+O32+O33+O34+O35+O36+O37+O38+O39+O40</f>
        <v>212</v>
      </c>
      <c r="P41" s="5">
        <f t="shared" si="11"/>
        <v>220</v>
      </c>
      <c r="Q41" s="5">
        <f t="shared" si="11"/>
        <v>0</v>
      </c>
      <c r="R41" s="5">
        <f t="shared" si="11"/>
        <v>2728</v>
      </c>
      <c r="S41" s="5">
        <f t="shared" si="11"/>
        <v>1449</v>
      </c>
      <c r="T41" s="5">
        <f t="shared" si="11"/>
        <v>360</v>
      </c>
      <c r="U41" s="5">
        <f t="shared" si="11"/>
        <v>225</v>
      </c>
      <c r="V41" s="21">
        <f t="shared" si="11"/>
        <v>1.2</v>
      </c>
      <c r="W41" s="34">
        <f t="shared" si="1"/>
        <v>20.198281559814937</v>
      </c>
      <c r="X41" s="33">
        <f>SUM(X23:X40)</f>
        <v>6</v>
      </c>
      <c r="Y41" s="43">
        <f>SUM(Y23:Y40)</f>
        <v>80</v>
      </c>
      <c r="Z41" s="43">
        <f>SUM(Z23:Z40)</f>
        <v>82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19707.1</v>
      </c>
      <c r="C42" s="5">
        <f>C22+C41</f>
        <v>5673</v>
      </c>
      <c r="D42" s="33">
        <f>D41+D22</f>
        <v>19697.1</v>
      </c>
      <c r="E42" s="5">
        <f aca="true" t="shared" si="12" ref="E42:V42">E22+E41</f>
        <v>4343</v>
      </c>
      <c r="F42" s="5">
        <f t="shared" si="12"/>
        <v>1190</v>
      </c>
      <c r="G42" s="5">
        <f t="shared" si="12"/>
        <v>140</v>
      </c>
      <c r="H42" s="5">
        <f>H41+H22</f>
        <v>5975</v>
      </c>
      <c r="I42" s="5">
        <f t="shared" si="12"/>
        <v>7063.1</v>
      </c>
      <c r="J42" s="5">
        <f t="shared" si="12"/>
        <v>549</v>
      </c>
      <c r="K42" s="5">
        <f t="shared" si="12"/>
        <v>297</v>
      </c>
      <c r="L42" s="5">
        <f t="shared" si="12"/>
        <v>140</v>
      </c>
      <c r="M42" s="58">
        <f t="shared" si="9"/>
        <v>99.9492568668145</v>
      </c>
      <c r="N42" s="33">
        <f>N22+N41</f>
        <v>52700.2</v>
      </c>
      <c r="O42" s="5">
        <f t="shared" si="12"/>
        <v>14848</v>
      </c>
      <c r="P42" s="5">
        <f t="shared" si="12"/>
        <v>3086</v>
      </c>
      <c r="Q42" s="5">
        <f t="shared" si="12"/>
        <v>400</v>
      </c>
      <c r="R42" s="5">
        <f t="shared" si="12"/>
        <v>12239</v>
      </c>
      <c r="S42" s="5">
        <f t="shared" si="12"/>
        <v>19915</v>
      </c>
      <c r="T42" s="5">
        <f t="shared" si="12"/>
        <v>1497</v>
      </c>
      <c r="U42" s="5">
        <f t="shared" si="12"/>
        <v>555</v>
      </c>
      <c r="V42" s="21">
        <f t="shared" si="12"/>
        <v>160.2</v>
      </c>
      <c r="W42" s="34">
        <f t="shared" si="1"/>
        <v>26.755309157185575</v>
      </c>
      <c r="X42" s="5">
        <f>X41+X22</f>
        <v>8</v>
      </c>
      <c r="Y42" s="5">
        <f>Y22+Y41</f>
        <v>180</v>
      </c>
      <c r="Z42" s="5">
        <f>Z22+Z41</f>
        <v>172</v>
      </c>
      <c r="AA42" s="5">
        <f>AA22+AA41</f>
        <v>200</v>
      </c>
      <c r="AB42" s="5">
        <f>AB22+AB41</f>
        <v>120</v>
      </c>
    </row>
    <row r="43" ht="18" customHeight="1">
      <c r="D43" s="70"/>
    </row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18">
      <c r="A2" s="9" t="s">
        <v>1</v>
      </c>
      <c r="B2" s="26" t="s">
        <v>61</v>
      </c>
      <c r="C2" s="86" t="s">
        <v>102</v>
      </c>
      <c r="D2" s="87"/>
      <c r="E2" s="88"/>
      <c r="F2" s="89"/>
      <c r="G2" s="91" t="s">
        <v>62</v>
      </c>
      <c r="H2" s="91"/>
      <c r="I2" s="91"/>
      <c r="J2" s="91"/>
      <c r="K2" s="91"/>
      <c r="L2" s="92"/>
      <c r="M2" s="24" t="s">
        <v>59</v>
      </c>
      <c r="N2" s="90" t="s">
        <v>89</v>
      </c>
      <c r="O2" s="91"/>
      <c r="P2" s="92"/>
      <c r="Q2" s="93" t="s">
        <v>94</v>
      </c>
      <c r="R2" s="94"/>
      <c r="S2" s="94"/>
      <c r="T2" s="95"/>
      <c r="U2" s="90" t="s">
        <v>115</v>
      </c>
      <c r="V2" s="91"/>
      <c r="W2" s="92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6" t="s">
        <v>31</v>
      </c>
      <c r="H3" s="78"/>
      <c r="I3" s="74" t="s">
        <v>30</v>
      </c>
      <c r="J3" s="85"/>
      <c r="K3" s="74" t="s">
        <v>63</v>
      </c>
      <c r="L3" s="85"/>
      <c r="M3" s="16" t="s">
        <v>60</v>
      </c>
      <c r="N3" s="24" t="s">
        <v>90</v>
      </c>
      <c r="O3" s="24" t="s">
        <v>92</v>
      </c>
      <c r="P3" s="24" t="s">
        <v>49</v>
      </c>
      <c r="Q3" s="96" t="s">
        <v>95</v>
      </c>
      <c r="R3" s="97"/>
      <c r="S3" s="97"/>
      <c r="T3" s="98"/>
      <c r="U3" s="66" t="s">
        <v>119</v>
      </c>
      <c r="V3" s="28" t="s">
        <v>116</v>
      </c>
      <c r="W3" s="26" t="s">
        <v>117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1" t="s">
        <v>97</v>
      </c>
      <c r="S4" s="71"/>
      <c r="T4" s="71"/>
      <c r="U4" s="27" t="s">
        <v>107</v>
      </c>
      <c r="V4" s="28" t="s">
        <v>91</v>
      </c>
      <c r="W4" s="27" t="s">
        <v>118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1709</v>
      </c>
      <c r="R6" s="35">
        <v>1709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100</v>
      </c>
      <c r="N7" s="35"/>
      <c r="O7" s="35"/>
      <c r="P7" s="22"/>
      <c r="Q7" s="35">
        <f aca="true" t="shared" si="0" ref="Q7:Q38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200</v>
      </c>
      <c r="N10" s="35"/>
      <c r="O10" s="35"/>
      <c r="P10" s="22"/>
      <c r="Q10" s="35">
        <f t="shared" si="0"/>
        <v>820</v>
      </c>
      <c r="R10" s="35">
        <v>200</v>
      </c>
      <c r="S10" s="35">
        <v>620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>
        <v>11</v>
      </c>
      <c r="E12" s="12">
        <v>330</v>
      </c>
      <c r="F12" s="13">
        <f>E12/D12*10</f>
        <v>300</v>
      </c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9</v>
      </c>
      <c r="E13" s="13">
        <v>180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123</v>
      </c>
      <c r="B17" s="13">
        <v>133</v>
      </c>
      <c r="C17" s="34">
        <v>66</v>
      </c>
      <c r="D17" s="13">
        <v>9</v>
      </c>
      <c r="E17" s="13">
        <v>214</v>
      </c>
      <c r="F17" s="13">
        <f>E17/D17*10</f>
        <v>237.77777777777777</v>
      </c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11</v>
      </c>
      <c r="V17" s="35">
        <v>13</v>
      </c>
      <c r="W17" s="69">
        <f>V17/U17*10</f>
        <v>11.818181818181818</v>
      </c>
    </row>
    <row r="18" spans="1:221" ht="27.75" customHeight="1">
      <c r="A18" s="14" t="s">
        <v>120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160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/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121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11.5</v>
      </c>
      <c r="E23" s="13">
        <v>177</v>
      </c>
      <c r="F23" s="13">
        <f>E23/D23*10</f>
        <v>153.91304347826087</v>
      </c>
      <c r="G23" s="13">
        <v>300</v>
      </c>
      <c r="H23" s="12">
        <v>300</v>
      </c>
      <c r="I23" s="12"/>
      <c r="J23" s="12"/>
      <c r="K23" s="12"/>
      <c r="L23" s="12"/>
      <c r="M23" s="36"/>
      <c r="N23" s="35">
        <v>1</v>
      </c>
      <c r="O23" s="35">
        <v>15</v>
      </c>
      <c r="P23" s="13">
        <f>O23/N23*10</f>
        <v>150</v>
      </c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40.5</v>
      </c>
      <c r="E24" s="33">
        <f>SUM(E6:E23)</f>
        <v>901</v>
      </c>
      <c r="F24" s="33">
        <f>E24/D24*10</f>
        <v>222.46913580246914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2805</v>
      </c>
      <c r="N24" s="5">
        <f t="shared" si="1"/>
        <v>1</v>
      </c>
      <c r="O24" s="5">
        <f t="shared" si="1"/>
        <v>15</v>
      </c>
      <c r="P24" s="5">
        <f>O24/N24*10</f>
        <v>150</v>
      </c>
      <c r="Q24" s="13">
        <f>SUM(Q6:Q23)</f>
        <v>7698</v>
      </c>
      <c r="R24" s="13">
        <f>SUM(R6:R23)</f>
        <v>6271</v>
      </c>
      <c r="S24" s="13">
        <f>SUM(S6:S23)</f>
        <v>1427</v>
      </c>
      <c r="T24" s="33">
        <f t="shared" si="1"/>
        <v>0</v>
      </c>
      <c r="U24" s="34">
        <f t="shared" si="1"/>
        <v>11</v>
      </c>
      <c r="V24" s="34">
        <f t="shared" si="1"/>
        <v>13</v>
      </c>
      <c r="W24" s="33">
        <f t="shared" si="1"/>
        <v>11.818181818181818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13">
        <v>1</v>
      </c>
      <c r="E29" s="13">
        <v>22</v>
      </c>
      <c r="F29" s="33">
        <f>E29/D29*10</f>
        <v>220</v>
      </c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35</v>
      </c>
      <c r="E31" s="13">
        <v>780</v>
      </c>
      <c r="F31" s="33">
        <f>E31/D31*10</f>
        <v>222.85714285714283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/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13">
        <v>2</v>
      </c>
      <c r="E36" s="13">
        <v>40</v>
      </c>
      <c r="F36" s="33">
        <f>E36/D36*10</f>
        <v>200</v>
      </c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13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13">
        <v>15</v>
      </c>
      <c r="E38" s="13">
        <v>285</v>
      </c>
      <c r="F38" s="33">
        <f>E38/D38*10</f>
        <v>190</v>
      </c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112.6</v>
      </c>
      <c r="D39" s="5">
        <f t="shared" si="2"/>
        <v>53</v>
      </c>
      <c r="E39" s="5">
        <f t="shared" si="2"/>
        <v>1127</v>
      </c>
      <c r="F39" s="21">
        <f>E39/D39*10</f>
        <v>212.64150943396228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>SUM(Q25:Q38)</f>
        <v>152</v>
      </c>
      <c r="R39" s="33">
        <f>SUM(R25:R38)</f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223.6</v>
      </c>
      <c r="D40" s="57">
        <f t="shared" si="3"/>
        <v>93.5</v>
      </c>
      <c r="E40" s="57">
        <f t="shared" si="3"/>
        <v>2028</v>
      </c>
      <c r="F40" s="21">
        <f>E40/D40*10</f>
        <v>216.89839572192514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2805</v>
      </c>
      <c r="N40" s="57">
        <f t="shared" si="3"/>
        <v>3</v>
      </c>
      <c r="O40" s="21">
        <f>O22+O23+O24+O25+O26+O27+O28+O29+O30+O31+O32+O33+O34+O35+O36+O37+O38</f>
        <v>76</v>
      </c>
      <c r="P40" s="57">
        <f>O40/N40*10</f>
        <v>253.33333333333331</v>
      </c>
      <c r="Q40" s="33">
        <f>R40+S40</f>
        <v>7850</v>
      </c>
      <c r="R40" s="5">
        <f aca="true" t="shared" si="4" ref="R40:W40">R22+R23+R24+R25+R26+R27+R28+R29+R30+R31+R32+R33+R34+R35+R36+R37+R38</f>
        <v>6419</v>
      </c>
      <c r="S40" s="5">
        <f t="shared" si="4"/>
        <v>1431</v>
      </c>
      <c r="T40" s="5">
        <f t="shared" si="4"/>
        <v>0</v>
      </c>
      <c r="U40" s="21">
        <f t="shared" si="4"/>
        <v>11</v>
      </c>
      <c r="V40" s="21">
        <f t="shared" si="4"/>
        <v>13</v>
      </c>
      <c r="W40" s="5">
        <f t="shared" si="4"/>
        <v>11.818181818181818</v>
      </c>
    </row>
    <row r="41" ht="18" customHeight="1"/>
  </sheetData>
  <sheetProtection/>
  <mergeCells count="11">
    <mergeCell ref="R4:T4"/>
    <mergeCell ref="Q2:T2"/>
    <mergeCell ref="Q3:T3"/>
    <mergeCell ref="G2:L2"/>
    <mergeCell ref="G3:H3"/>
    <mergeCell ref="I3:J3"/>
    <mergeCell ref="K3:L3"/>
    <mergeCell ref="C2:F2"/>
    <mergeCell ref="N2:P2"/>
    <mergeCell ref="U2:W2"/>
    <mergeCell ref="A1:T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2018-09-18T06:04:04Z</cp:lastPrinted>
  <dcterms:created xsi:type="dcterms:W3CDTF">2001-05-08T06:08:01Z</dcterms:created>
  <dcterms:modified xsi:type="dcterms:W3CDTF">2018-09-18T06:04:26Z</dcterms:modified>
  <cp:category/>
  <cp:version/>
  <cp:contentType/>
  <cp:contentStatus/>
</cp:coreProperties>
</file>