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.1" sheetId="9" r:id="rId9"/>
    <sheet name="Лист9.2" sheetId="10" r:id="rId10"/>
    <sheet name="Лист9.3" sheetId="11" r:id="rId11"/>
    <sheet name="Лист9.4" sheetId="12" r:id="rId12"/>
    <sheet name="Лист9.5" sheetId="13" r:id="rId13"/>
    <sheet name="Лист9.6" sheetId="14" r:id="rId14"/>
    <sheet name="Лист 9.7" sheetId="15" r:id="rId15"/>
    <sheet name="Лист9.8" sheetId="16" r:id="rId16"/>
    <sheet name="Лист9.9" sheetId="17" r:id="rId17"/>
    <sheet name="Лист10" sheetId="18" r:id="rId18"/>
    <sheet name="Лист11" sheetId="19" r:id="rId19"/>
    <sheet name="Лист12" sheetId="20" r:id="rId20"/>
    <sheet name="Лист13" sheetId="21" r:id="rId21"/>
    <sheet name="Лист14" sheetId="22" r:id="rId22"/>
    <sheet name="Лист15" sheetId="23" r:id="rId23"/>
  </sheets>
  <definedNames/>
  <calcPr fullCalcOnLoad="1"/>
</workbook>
</file>

<file path=xl/sharedStrings.xml><?xml version="1.0" encoding="utf-8"?>
<sst xmlns="http://schemas.openxmlformats.org/spreadsheetml/2006/main" count="2993" uniqueCount="687">
  <si>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</t>
  </si>
  <si>
    <t>За счет источников финансирования дефицита бюджета Цивильского муниципального района</t>
  </si>
  <si>
    <t>Приложение № 8</t>
  </si>
  <si>
    <t>Приложение № 7</t>
  </si>
  <si>
    <t>Приложение № 6</t>
  </si>
  <si>
    <t>Приложение № 5</t>
  </si>
  <si>
    <t>Приложение № 4</t>
  </si>
  <si>
    <t>Приложение № 3</t>
  </si>
  <si>
    <t>Приложение № 2</t>
  </si>
  <si>
    <t>Распределение</t>
  </si>
  <si>
    <t>Орындинское сельское поселение</t>
  </si>
  <si>
    <t xml:space="preserve">Программа </t>
  </si>
  <si>
    <t>Стационарная помощь</t>
  </si>
  <si>
    <t>Медицинская помощь в дневных стационарах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</si>
  <si>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</si>
  <si>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</si>
  <si>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</si>
  <si>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</si>
  <si>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</si>
  <si>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</si>
  <si>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</si>
  <si>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нет</t>
  </si>
  <si>
    <t>000 01 06 05 00 00 0000 000</t>
  </si>
  <si>
    <t>Бюджетные кредиты, предоставленные внутри страны в валюте Российской Федерации</t>
  </si>
  <si>
    <t>Предприятия и организация агропромышленного комплекса Цивильского района</t>
  </si>
  <si>
    <t>Субсидии бюджетам субъектов Российской Федерации и муниципальных образований (межбюджетные субсидии)</t>
  </si>
  <si>
    <t>Региональные целевые программы</t>
  </si>
  <si>
    <t>5. Образование</t>
  </si>
  <si>
    <t>6. Культура, кинематография и средства массовой информации</t>
  </si>
  <si>
    <t>7. Здравоохранение, физическая культура и спорт</t>
  </si>
  <si>
    <t>8. Социальная политика</t>
  </si>
  <si>
    <t>9. Межбюджетные трансферты</t>
  </si>
  <si>
    <t>Администрация Цивильского района Чувашской Республики</t>
  </si>
  <si>
    <t>111 05010 05 0000 120</t>
  </si>
  <si>
    <t>111 05025 05 0000 120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</si>
  <si>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</si>
  <si>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</si>
  <si>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111 07015 05 0000 120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</si>
  <si>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</si>
  <si>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111 08050 05 0000 120</t>
  </si>
  <si>
    <t>111 09045 05 0000 120</t>
  </si>
  <si>
    <t>114 02030 05 0000 410</t>
  </si>
  <si>
    <t>114 02030 05 0000 440</t>
  </si>
  <si>
    <t>114 02032 05 0000 410</t>
  </si>
  <si>
    <t>114 02032 05 0000 440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</si>
  <si>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районов( за исключением имущества муниципальных автоновных учреждений), в части реализации материальных запасов по указанному имуществу</t>
  </si>
  <si>
    <t>114 02033 05 0000 410</t>
  </si>
  <si>
    <t>114 02033 05 0000 440</t>
  </si>
  <si>
    <t>114 03050 05 0000 410</t>
  </si>
  <si>
    <t xml:space="preserve"> Средства от распоряжения и реализации конфискованного и иного имущества, обращенного в доходы муниципальных районов( в части реализации основных средств по указанному имуществу)</t>
  </si>
  <si>
    <t>114 03050 05 0000 440</t>
  </si>
  <si>
    <t xml:space="preserve"> Средства от распоряжения и реализации конфискованного и иного имущества, обращенного в доходы муниципальных районов( в части реализации материальных запасов по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</si>
  <si>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</si>
  <si>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115 02050 05 0000 140</t>
  </si>
  <si>
    <t>Платежи, взимаемые организациями муниципальных районов за выполнение определенных функций</t>
  </si>
  <si>
    <t>116 32050 05 0000 140</t>
  </si>
  <si>
    <t>116 90050 05 0000 140</t>
  </si>
  <si>
    <t xml:space="preserve"> Прочие поступления от денежных взысканий ( штрафов) и иных сумм в возмещение ущерба, зачисляемые в бюджеты муниципальных районов</t>
  </si>
  <si>
    <t>117 01050 05 0000180</t>
  </si>
  <si>
    <t>Невыясненные поступления, зачисляемые в бюджеты муниципальных районов</t>
  </si>
  <si>
    <t>117 05050 05 0000 180</t>
  </si>
  <si>
    <t xml:space="preserve"> Прочие неналоговые доходы бюджетов муниципальных районов</t>
  </si>
  <si>
    <t>118 05030 05 0000 151</t>
  </si>
  <si>
    <t>Приложение 10</t>
  </si>
  <si>
    <t>Доходы бюджетов муниципальных районов от возврата остатков субсидий и субвенций прошлых лет из бюджетов поселений</t>
  </si>
  <si>
    <t>302 01050 05 0000 130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</si>
  <si>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</si>
  <si>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303 02050 050000 180</t>
  </si>
  <si>
    <t>Прочие безвозмездные поступления учреждениям, находящимися в ведении органов местного самоуправления муниципальных районов</t>
  </si>
  <si>
    <t>202 04000 00 0000 151</t>
  </si>
  <si>
    <t>Иные межбюджетные трансферты</t>
  </si>
  <si>
    <t>Муниципальное учреждение здравоохранения " Цивильская районная больница"</t>
  </si>
  <si>
    <t>Отдел образования администрации Цивильского района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</si>
  <si>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</si>
  <si>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</si>
  <si>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116 18050 05 0000 140</t>
  </si>
  <si>
    <t>Денежные взыскания( штрафы) за нарушение бюджетного законодательства ( в части бюджетов муниципальных районов)</t>
  </si>
  <si>
    <t>01 03 00 00 05 0000 710</t>
  </si>
  <si>
    <t xml:space="preserve"> 01 03 00 00 05 0000 810</t>
  </si>
  <si>
    <t>01 05 02 01 05 0000 510</t>
  </si>
  <si>
    <t>Увеличение прочих остатков денжных средств бюджетов муниципальных районов</t>
  </si>
  <si>
    <t>01 05 02 01 05 0000 610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</si>
  <si>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</si>
  <si>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районов( за исключением имущества муниципальных автономных учреждений), в части реализации основных средств по указанному имуществу</t>
  </si>
  <si>
    <t>для обеспечения исполнения  обязательств по возврату рассроченной в соответствии с постановлением Кабинета Министров Чувашской Республики от 07.12.1994 №260 задолженности организаций и предприятий АПК</t>
  </si>
  <si>
    <t>Налог на добычу прочих полезных ископаемых</t>
  </si>
  <si>
    <t>Налог на добычу общераспротраненных полезных ископаемых</t>
  </si>
  <si>
    <t>107 01030 01 0000 110</t>
  </si>
  <si>
    <t>107 01020 01 0000 110</t>
  </si>
  <si>
    <t>113 00000 00 0000 000</t>
  </si>
  <si>
    <t>Доходы от оказания платных услуг и компенсации затрат государства</t>
  </si>
  <si>
    <t>117 00000 00 0000 000</t>
  </si>
  <si>
    <t>Прочие неналоговые доходы</t>
  </si>
  <si>
    <t>202 02000 00 0000 151</t>
  </si>
  <si>
    <t>202 03000 00 0000 151</t>
  </si>
  <si>
    <t>0013800</t>
  </si>
  <si>
    <t>2180100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</si>
  <si>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</si>
  <si>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</si>
  <si>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</si>
  <si>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 "Развитие агропромышленного комплекса Цивильского района и регулирования рынков сельскохозяйственной продукции, сырья и продовольствия на 2008-2012 годы"</t>
  </si>
  <si>
    <t>Целевые программы муниципальных образований "Программа поддержки малого предпринмательства в Цивильском районе на 2006-2010 годы"</t>
  </si>
  <si>
    <t>Жилищно-коммунальное хозяйство</t>
  </si>
  <si>
    <t>Благоустройство</t>
  </si>
  <si>
    <t>Целевые программы муниципальных образований "Отходы 2007-2010 годы"</t>
  </si>
  <si>
    <t>Информационные технологии и связь</t>
  </si>
  <si>
    <t>Связь и информатика</t>
  </si>
  <si>
    <t>3300000</t>
  </si>
  <si>
    <t>Информатика</t>
  </si>
  <si>
    <t>3308200</t>
  </si>
  <si>
    <t>Субсидии бюджетам поселений на обеспечение жильем молодых семей в рамках федеральной целевой программы "Жилище" на 2002-2010 годы</t>
  </si>
  <si>
    <t>Субсидии бюджетам муниципальных образований для софинансирования расходных обязательств, возникающих при выполнении полнмочий органов местного самоуправления по вопросам местного значения</t>
  </si>
  <si>
    <t>5210100</t>
  </si>
  <si>
    <t>5210101</t>
  </si>
  <si>
    <t>Фонд софинансирования</t>
  </si>
  <si>
    <t>010</t>
  </si>
  <si>
    <t>Субсидии бюджетам поселений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</si>
  <si>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5210102</t>
  </si>
  <si>
    <t>"О муниципальном бюджете Цивильского  района</t>
  </si>
  <si>
    <t>распределения доходов между муниципальным бюджетом Цивильского  района и бюджетами поселений  на 2009 год</t>
  </si>
  <si>
    <t>ЗАДОЛЖЕННОСТЬ И ПЕРЕРАСЧЕТЫ ПО ОТМЕНЕННЫМ НАЛОГАМ И СБОРАМ И ИНЫМ ОБЯЗАТЕЛЬНЫМ ПЛАТЕЖАМ</t>
  </si>
  <si>
    <t xml:space="preserve">"О муниципальном бюджете  Цивильского  района </t>
  </si>
  <si>
    <t>главных администраторов доходов муниципального бюджета  Цивильского  района                                                    Чувашской Республики</t>
  </si>
  <si>
    <t>доходов муниципального бюджета  Цивильского района</t>
  </si>
  <si>
    <t>Наименование главного администратора доходов муниципального бюджета  Цивильского района</t>
  </si>
  <si>
    <t>главных администраторов источников финансирования муниципального бюджета  Цивильского   района  Чувашской Республики</t>
  </si>
  <si>
    <t>группы, подгруппы, статьи и вида источников финансирования дефицита муниципального бюджета  Цивильского  района</t>
  </si>
  <si>
    <t>Наименование главного администратора источников финансирования дефицита муниципального бюджета Цивильского  района</t>
  </si>
  <si>
    <t>"О муниципальном бюджете  Цивильского  района</t>
  </si>
  <si>
    <t>муниципального бюджета  Цивильского  района Чувашской Республики на 2009 год</t>
  </si>
  <si>
    <t xml:space="preserve"> муниципального бюджета  Цивильского  района Чувашской Республики на 2009 год</t>
  </si>
  <si>
    <t>"Омуниципальном бюджете Цивильского  района</t>
  </si>
  <si>
    <t>муниципального бюджета Цивильского  района Чувашской Республики на 2009 год</t>
  </si>
  <si>
    <t>муниципальног бюджета Цивильского  района Чувашской Республики на 2009 год</t>
  </si>
  <si>
    <t>по ведомственной структуре расходов бюджетов Российской Федерации</t>
  </si>
  <si>
    <t xml:space="preserve">за счет средства бюджета </t>
  </si>
  <si>
    <t>за счет средства бюджета</t>
  </si>
  <si>
    <t>"О муниципальном бюджете Цивильского района</t>
  </si>
  <si>
    <t>Адресная инвестиционная программа Цивильского  района на 2009 год</t>
  </si>
  <si>
    <t>"О муниципальном бюджете Цивильского о района</t>
  </si>
  <si>
    <t>Таблица 9</t>
  </si>
  <si>
    <t>субсидий бюджетам поселений на комплектование книжных фондов библиотек на 2009 год</t>
  </si>
  <si>
    <t>Цивильского  района на 2009 год</t>
  </si>
  <si>
    <t>внутреннего финансирования дефицита муниципального бюджета</t>
  </si>
  <si>
    <t>муниципальных гарантий Цивильского  района в валюте                                   Российской Федерации на 2009 год</t>
  </si>
  <si>
    <t>Общий объем предоставления муниципальных гарантий Цивильского  района</t>
  </si>
  <si>
    <t>Перечень подлежащих предоставлению в 2009 году муниципальных гарантий Цивильского  района</t>
  </si>
  <si>
    <t>Муниципальное учреждение "Централизованная бухгалтерия Цивильского района"</t>
  </si>
  <si>
    <t>Перечень подлежащих исполнению в 2009 году муниципальных гарантий Цивильского  района</t>
  </si>
  <si>
    <t>Общий объем исполнения муниципальных гарантий Цивильского  района</t>
  </si>
  <si>
    <t>Общий объем бюджетных ассигнований, предусмотренных на исполнение муниципальных гарантий Цивильского  района по возможным гарантийным случаям в 2009 году</t>
  </si>
  <si>
    <t>Исполнение муниципальных гарантий Цивильского  района</t>
  </si>
  <si>
    <t>Объем бюджетных ассигнований на исполнение муниципальных гарантий Цивильского  района по возможным гарантийным случаям, рублей</t>
  </si>
  <si>
    <t>За счет расходов муниципального бюджета Цивильского  района</t>
  </si>
  <si>
    <t>Субсидии бюджетам поселений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</si>
  <si>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>5220000</t>
  </si>
  <si>
    <t>5221103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</si>
  <si>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автономных учреждений)</t>
  </si>
  <si>
    <t>МУЗ"Цивильская ЦРБ"</t>
  </si>
  <si>
    <t>Капитальный ремонт отопительной системы здании поликлиники районной больницы</t>
  </si>
  <si>
    <t>Капитальный ремонт кровли Конарской участковой больницы</t>
  </si>
  <si>
    <t>Обеспечение жилыми помещениями детей-сирот, детей, оставшихся без попечения родителей, а также детей, находящихся под опекой (плпечительством), не имеющих закрепленного жилого помещения</t>
  </si>
  <si>
    <t>5053600</t>
  </si>
  <si>
    <t>Иные субвенции бюджетам поселений для финансового обеспечения расходных обязательств по переданным для осуществления государственным полномочиям</t>
  </si>
  <si>
    <t>5210200</t>
  </si>
  <si>
    <t>Осуществление отдельных государственных полномочий 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</si>
  <si>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10200000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</si>
  <si>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</si>
  <si>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</si>
  <si>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</si>
  <si>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Чувашской Республики на 2009 год"</t>
  </si>
  <si>
    <t xml:space="preserve"> Чувашской Республики на 2009 год"</t>
  </si>
  <si>
    <t>Наименование отраслей, муниципальных образований и объектов</t>
  </si>
  <si>
    <t>дотаций на выравнивание уровня бюджетной обеспеченности поселений на 2009 год</t>
  </si>
  <si>
    <t>дотаций на поддержку мер по обеспечению сбалансированности  бюджетов поселений на 2009 год</t>
  </si>
  <si>
    <t>субвенций бюджетам поселений для осуществления государственных полномочий  Чувашской Республики    по первичному воинскому учету на территориях, где отсутствуют военные комиссариаты, на 2009 год</t>
  </si>
  <si>
    <t>Выполнение функций органами местного самоуправления по расчету и предоставлению субвенций бюджетам поселений для осуществления государственных полномочий Чувашской Республики по обеспечению жилыми помещениями многодетных семей</t>
  </si>
  <si>
    <t>Выполнение функций органами местного самоуправления по расчету и предоставлению субвенций бюджетам поселений для осуществления государственных полномочий Чувашской Республики по обеспечению жилыми помещениями детей-сирот</t>
  </si>
  <si>
    <t>4219902</t>
  </si>
  <si>
    <t>Защита населения и территории от чрезвычайных ситуаций природного и техногенного характера, гражданская оборона</t>
  </si>
  <si>
    <t>4239902</t>
  </si>
  <si>
    <t>4529902</t>
  </si>
  <si>
    <t>Приложение № 9</t>
  </si>
  <si>
    <t>субвенций бюджетам поселений для осуществления государственных полномочий  Чувашской Республики  по обеспечению  жилыми помещенияи по договорам социального найма категорий граждан, указанных в пунктах 2-3 части 1 статьи 11 Закона Чувашской Республики от 17 октября 2005 года №42 "О регулировании жилищных отношений" и состоящих на учете в качестве нуждающихся в жилых помещениях, на 2009 год</t>
  </si>
  <si>
    <t>субвенций бюджетам поселений для осуществления государственных полномочий  Чувашской Республики  по ведению учета граждан, нуждающихся в жилых помещениях и имеющих право на государственную поддержку  на строительство (приобретение) жилых помещений, регистрации и учета граждан, имеющих право на получение жилищных субсидий в связи с переселением из районов Крайнего Севера и приравненных к ним местностей, на 2009 год</t>
  </si>
  <si>
    <t>108 04010 01 0000 110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</si>
  <si>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</si>
  <si>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</si>
  <si>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4508500</t>
  </si>
  <si>
    <t>Оказание других видов социальной помощи</t>
  </si>
  <si>
    <t>5058600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</si>
  <si>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</si>
  <si>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108 07174 01 0000 110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</si>
  <si>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грузов,зачисляемая в бюджеты муниципальных районов</t>
  </si>
  <si>
    <t>113 03050 05 0000 130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</si>
  <si>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</si>
  <si>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114 06013 05 0000 430</t>
  </si>
  <si>
    <t>114 06025 05 0000 430</t>
  </si>
  <si>
    <t>Возмещение сумм, израсходованных незаконно или не по целевому назначению, а также доходов, полученных от их использования ( части бюджетов муниципальных районов)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</si>
  <si>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</si>
  <si>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</si>
  <si>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109 01030 05 0000 110</t>
  </si>
  <si>
    <t>Наименование дохода</t>
  </si>
  <si>
    <t>Приложение №1</t>
  </si>
  <si>
    <t>НОРМАТИВЫ</t>
  </si>
  <si>
    <t>Бюджеты муниципальных районов</t>
  </si>
  <si>
    <t>Бюджеты поселений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</si>
  <si>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</si>
  <si>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(в процентах)</t>
  </si>
  <si>
    <t>109 03010 00 0000 110</t>
  </si>
  <si>
    <t>Платежи за проведение поисковых и разведочных работ</t>
  </si>
  <si>
    <t>109 03021 00 0000 110</t>
  </si>
  <si>
    <t>Платежи за добычу общераспространенных полезных ископаемых</t>
  </si>
  <si>
    <t>109 03023 01 0000 110</t>
  </si>
  <si>
    <t>Платежи за добычу подземных вод</t>
  </si>
  <si>
    <t>109 03030 00 0000 110</t>
  </si>
  <si>
    <t>Платежи за пользование недрами в целых, не связанных добычей полезных ископаемых</t>
  </si>
  <si>
    <t>109 04040 01 0000 110</t>
  </si>
  <si>
    <t>Налог на имущества, переходящего в порядке наследования или дарения</t>
  </si>
  <si>
    <t>109 04050 10 0000 110</t>
  </si>
  <si>
    <t>Земельный налог (по обязательствам, возникшим до 1 января 2006 года), мобилизуемый на территориях поселений</t>
  </si>
  <si>
    <t>111 05010 10 0000 120</t>
  </si>
  <si>
    <t>4. Жилищно-коммунальное хозяйство</t>
  </si>
  <si>
    <t>Второвурманксаинское сельское поселение</t>
  </si>
  <si>
    <t>Выполнение функций органами местного самоуправления по расчету и предоставлению субвенций бюджетам поселений для осуществления государственных полномочий Чувашской Республики по обеспечению жилыми многодетных семей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</si>
  <si>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</si>
  <si>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</si>
  <si>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</si>
  <si>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</si>
  <si>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</si>
  <si>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</si>
  <si>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111 08050 10 0000 120</t>
  </si>
  <si>
    <t xml:space="preserve"> 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доверительное управление</t>
  </si>
  <si>
    <t>Прочие поступления от использования имущества, находящегося в собственности муниципальных районов(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</si>
  <si>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</si>
  <si>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</si>
  <si>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</si>
  <si>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</si>
  <si>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114 02030 10 0000 410</t>
  </si>
  <si>
    <t>114 02030 10 0000 440</t>
  </si>
  <si>
    <t>114 02032 10 0000 410</t>
  </si>
  <si>
    <t>114 02032 10 0000 440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</si>
  <si>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поселений( за исключением имущества муниципальных автономных учреждений),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</si>
  <si>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поселений( за исключением имущества муниципальных автоновных учреждений), в части реализации материальных запасов по указанному имуществу</t>
  </si>
  <si>
    <t>114 02033 10 0000 410</t>
  </si>
  <si>
    <t>114 02033 10 0000 440</t>
  </si>
  <si>
    <t xml:space="preserve"> 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</si>
  <si>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 xml:space="preserve"> 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</si>
  <si>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114 03050 10 0000 410</t>
  </si>
  <si>
    <t>114 03050 10 0000 440</t>
  </si>
  <si>
    <t xml:space="preserve"> 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</si>
  <si>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 xml:space="preserve"> Средства от распоряжения и реализации конфискованного и иного имущества, обращенного в доходы поселений(в части реализации материальных запасов по указанному имуществу)</t>
  </si>
  <si>
    <t>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</si>
  <si>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</si>
  <si>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114 06026 10 0000 430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</si>
  <si>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</si>
  <si>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</si>
  <si>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115 02050 10 0000 140</t>
  </si>
  <si>
    <t>Платежи, взимаемые организациями поселений за выполнение определенных функций</t>
  </si>
  <si>
    <t>Денежные взыскания (штрафы) за нарушение бюджетного законодательства (в части бюджетов муниципальных районов)</t>
  </si>
  <si>
    <t>116 32050 10 0000 140</t>
  </si>
  <si>
    <t>Возмещение сумм, израсходованных незаконно или не по целевому назначению, а также доходов, полученных от их использования (  в части бюджетов муниципальных районов)</t>
  </si>
  <si>
    <t>Возмещение сумм, израсходованных незаконно или не по целевому назначению, а также доходов, полученных от их использования ( в части бюджетов поселений)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</si>
  <si>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</si>
  <si>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>116 90050 10 0000 140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</si>
  <si>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</si>
  <si>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117 01050 05 0000 180</t>
  </si>
  <si>
    <t>117 01050 10 0000 180</t>
  </si>
  <si>
    <t>Невыясненные поступления, зачисляемые в бюджеты поселений</t>
  </si>
  <si>
    <t>117 05050 10 0000 180</t>
  </si>
  <si>
    <t>109 00000 00 0000 000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</si>
  <si>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</si>
  <si>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ГОСУДАРТСВА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</si>
  <si>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</si>
  <si>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</si>
  <si>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</si>
  <si>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</si>
  <si>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</si>
  <si>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</si>
  <si>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</si>
  <si>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</si>
  <si>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0020407</t>
  </si>
  <si>
    <t>субсидий бюджетам поселений на софинансирование расходов бюджетов поселений на предоставление социальных выплат на приобретение жилья молодым семьям, являющимся участниками подпрограммы "Обеспечение жтльем молодых семей" федеральной целевой программы "Жилище" на 2002-2010 годы, на 2009 год</t>
  </si>
  <si>
    <t>в том числе обеспечение жилыми помещениями</t>
  </si>
  <si>
    <t>детей-сирот, детей, оствшихся без попечения родителей, а также детей, находящихся под опекой (попечительством), не имеющих закрепленного жилого помещения</t>
  </si>
  <si>
    <t>многодетных семей, имеющих пять и более несовершеннолетних детей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</si>
  <si>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</si>
  <si>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</si>
  <si>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</si>
  <si>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</si>
  <si>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</si>
  <si>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</si>
  <si>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</si>
  <si>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</si>
  <si>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субсидий бюджетам поселений на софинансирование расходов бюджетов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 на 2009 год</t>
  </si>
  <si>
    <t>субсидий бюджетам поселений на софинансирование расходов бюджетов поселений по осуществлению капитального ремонта объектов социально-культурной сферы муниципальных образований на 2009 год</t>
  </si>
  <si>
    <t>есть</t>
  </si>
  <si>
    <t xml:space="preserve">Выполнение других обязательств государства </t>
  </si>
  <si>
    <t>Муниципальные гарантии Цивильского муниципального района</t>
  </si>
  <si>
    <t>0920309</t>
  </si>
  <si>
    <t>4209902</t>
  </si>
  <si>
    <t>Вводимая мощность в соответствующих единицах измерения, срок ввода</t>
  </si>
  <si>
    <t>Здравоохранение, всего</t>
  </si>
  <si>
    <t>Код целевой статьи</t>
  </si>
  <si>
    <t>здравоохранение</t>
  </si>
  <si>
    <t>Строительство автономной котельной при Конарской участковой больнице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</si>
  <si>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</si>
  <si>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 xml:space="preserve"> Получение кредитов от других бюджетов бюджетной системы Российской Федерации  бюджетами муниципальных районов в  валюте Российской Федерации</t>
  </si>
  <si>
    <t>01 06 04 00 05 0000 810</t>
  </si>
  <si>
    <t>Уменьшение прочих остатков дененжных средств бюджетов муниципальных районов</t>
  </si>
  <si>
    <t>Исполнение муниципальных гарантий 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бенефициарв к принципиалу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</si>
  <si>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</si>
  <si>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</si>
  <si>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</si>
  <si>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</si>
  <si>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</si>
  <si>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Код бюджетной классификации Российской Федерации</t>
  </si>
  <si>
    <t>Богатыревское сельское поселение</t>
  </si>
  <si>
    <t xml:space="preserve"> 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</si>
  <si>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</si>
  <si>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</si>
  <si>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</si>
  <si>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</si>
  <si>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</si>
  <si>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</si>
  <si>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</si>
  <si>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</si>
  <si>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</si>
  <si>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</si>
  <si>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</si>
  <si>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</si>
  <si>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</si>
  <si>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</si>
  <si>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</si>
  <si>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</si>
  <si>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дополнительных отчислений от налога на доходы физических лиц</t>
  </si>
  <si>
    <t>в том числе за счет</t>
  </si>
  <si>
    <t>средств республиканского бюджета Чувашской Республики</t>
  </si>
  <si>
    <t>Районный фонд финансовой поддержки поселений, всего</t>
  </si>
  <si>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</si>
  <si>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</si>
  <si>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</si>
  <si>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</si>
  <si>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</si>
  <si>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</si>
  <si>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</si>
  <si>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</si>
  <si>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</si>
  <si>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</si>
  <si>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</si>
  <si>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</si>
  <si>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</si>
  <si>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</si>
  <si>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</si>
  <si>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</si>
  <si>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</si>
  <si>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</si>
  <si>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</si>
  <si>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</si>
  <si>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</si>
  <si>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главного администратора доходов</t>
  </si>
  <si>
    <t>к решению Собрания депутатов</t>
  </si>
  <si>
    <t>ПЕРЕЧЕНЬ</t>
  </si>
  <si>
    <t>Коды доходов бюджетной классификации Российской Федерации</t>
  </si>
  <si>
    <t>Наименование доходов</t>
  </si>
  <si>
    <t>Сумма, рублей</t>
  </si>
  <si>
    <t>100 00000 00 0000 000</t>
  </si>
  <si>
    <t>Доходы</t>
  </si>
  <si>
    <t>101 00000 00 0000 000</t>
  </si>
  <si>
    <t>101 02000 01 0000 110</t>
  </si>
  <si>
    <t>Налог на доходы физических лиц</t>
  </si>
  <si>
    <t>105 00000 00 0000 000</t>
  </si>
  <si>
    <t>Налоги на прибыль, доходы</t>
  </si>
  <si>
    <t>Налоги на совокупный доход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</si>
  <si>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</si>
  <si>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</si>
  <si>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</si>
  <si>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</si>
  <si>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107 00000 00 0000 000</t>
  </si>
  <si>
    <t>Налоги,сборы и регулярные платежи за пользование природными ресурасми</t>
  </si>
  <si>
    <t>ДОХОДЫ</t>
  </si>
  <si>
    <t>108 00000 00 0000 000</t>
  </si>
  <si>
    <t>Государственная пошлина, сборы</t>
  </si>
  <si>
    <t>111 03000 00 0000 120</t>
  </si>
  <si>
    <t>Проценты, полученные от предоставления кредитов внутри страны</t>
  </si>
  <si>
    <t>111 05000 00 0000 120</t>
  </si>
  <si>
    <t>Доходы от сдачи в аренду имущества, находящегося в государственной и муниципальной собственности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</si>
  <si>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</si>
  <si>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</si>
  <si>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</si>
  <si>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</si>
  <si>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Капитальный ремонт объектов здравоохранения</t>
  </si>
  <si>
    <t>4709903</t>
  </si>
  <si>
    <t>5202100</t>
  </si>
  <si>
    <t>Финансовое обеспечение оказания дополнительной медицинской помощи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участковых,врачей-педиатров участковых, медицинкими сетсрами врачей общей практики (семейных врачей)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</si>
  <si>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</si>
  <si>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муниципальных образований)</t>
  </si>
  <si>
    <t>1020100</t>
  </si>
  <si>
    <t xml:space="preserve">Бюджетные инвестиции </t>
  </si>
  <si>
    <t>Физкультурно-оздоровительный комплекс с универсальным залом и бассейном</t>
  </si>
  <si>
    <t>5223702</t>
  </si>
  <si>
    <t>114 00000 00 0000 000</t>
  </si>
  <si>
    <t>Доходы от продажи материальных и нематериальных активов</t>
  </si>
  <si>
    <t>116 00000 00 0000 000</t>
  </si>
  <si>
    <t>Штрафы,санкции,возмещение ущерба</t>
  </si>
  <si>
    <t>200 00000 00 0000 000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</si>
  <si>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</si>
  <si>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</si>
  <si>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от других бюджетов бюдженой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</si>
  <si>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</si>
  <si>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</si>
  <si>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300 00000 00 0000 000</t>
  </si>
  <si>
    <t>Доходы от предпринимательской и иной приносящей доход деятельности</t>
  </si>
  <si>
    <t xml:space="preserve">РЗ </t>
  </si>
  <si>
    <t>ПР</t>
  </si>
  <si>
    <t>Всего</t>
  </si>
  <si>
    <t>в том числе</t>
  </si>
  <si>
    <t>средства бюджета</t>
  </si>
  <si>
    <t>средства от предпринимательской и иной приносящей доход деятельности</t>
  </si>
  <si>
    <t>Показатели</t>
  </si>
  <si>
    <t>по разделам и подразделам функциональной классификации расходов</t>
  </si>
  <si>
    <t>бюджетов Российской Федерации</t>
  </si>
  <si>
    <t>(рублей)</t>
  </si>
  <si>
    <t>1. Общегосударственные вопросы</t>
  </si>
  <si>
    <t>01</t>
  </si>
  <si>
    <t>Функционирование Правительства РФ,высших органов исполнительной власти субъектов РФ,местных администраций</t>
  </si>
  <si>
    <t>04</t>
  </si>
  <si>
    <t>05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</si>
  <si>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</si>
  <si>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</si>
  <si>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</si>
  <si>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14</t>
  </si>
  <si>
    <t>2. Национальная безопасность и правоохранительная деятельность</t>
  </si>
  <si>
    <t>03</t>
  </si>
  <si>
    <t>Органы внутренних дел</t>
  </si>
  <si>
    <t>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</si>
  <si>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</si>
  <si>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</si>
  <si>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3. Национальная экономика</t>
  </si>
  <si>
    <t>Сельское хозяйство и рыболовство</t>
  </si>
  <si>
    <t>Дорожное хозяйство</t>
  </si>
  <si>
    <t>08</t>
  </si>
  <si>
    <t>Другие вопросы в области национальной экономики</t>
  </si>
  <si>
    <t>12</t>
  </si>
  <si>
    <t>Дошкольное образование</t>
  </si>
  <si>
    <t>Общее образование</t>
  </si>
  <si>
    <t>Молодежная политика и оздоровление детей</t>
  </si>
  <si>
    <t>07</t>
  </si>
  <si>
    <t>Культура</t>
  </si>
  <si>
    <t>Физическая культура и спорт</t>
  </si>
  <si>
    <t>Пенсии</t>
  </si>
  <si>
    <t>10</t>
  </si>
  <si>
    <t>Социальное обеспечение населения</t>
  </si>
  <si>
    <t>Охрана семьи и детства</t>
  </si>
  <si>
    <t>Дотации бюджетам субъектов Российской Федерации и муниципальных образований</t>
  </si>
  <si>
    <t>11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</si>
  <si>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</si>
  <si>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</si>
  <si>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5230000</t>
  </si>
  <si>
    <t>5230100</t>
  </si>
  <si>
    <t>Перостепановское сельское поселение</t>
  </si>
  <si>
    <t>Капитальный ремонт здании Чиршинской библиотеки</t>
  </si>
  <si>
    <t>2009 г.</t>
  </si>
  <si>
    <t>2009г.</t>
  </si>
  <si>
    <t>Субвенции бюджетам субъектов Российской Федерации и муниципальных образований</t>
  </si>
  <si>
    <t>Другие вопросы в области образования</t>
  </si>
  <si>
    <t>за счет доходов от предпринимательской  деятельности</t>
  </si>
  <si>
    <t>Рз</t>
  </si>
  <si>
    <t>ЦСР</t>
  </si>
  <si>
    <t>ВР</t>
  </si>
  <si>
    <t xml:space="preserve">к решению Собрания депутатов </t>
  </si>
  <si>
    <t>Распределение расходов</t>
  </si>
  <si>
    <t>по разделам, подразделам, целевым статьям и видам расходов функциональной классификации</t>
  </si>
  <si>
    <t>расходов бюджетов Российской Федерации</t>
  </si>
  <si>
    <t>Общегосударственные вопросы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</si>
  <si>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</si>
  <si>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</si>
  <si>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</si>
  <si>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</si>
  <si>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0010000</t>
  </si>
  <si>
    <t>500</t>
  </si>
  <si>
    <t>Выполнение функций органами местного самоуправления по созданию и обеспечению деятельности административных комиссий</t>
  </si>
  <si>
    <t>Выполнение функций органами местного самоуправления по созданию комиссий по делам несовершеннолетних и защите их прав</t>
  </si>
  <si>
    <t xml:space="preserve">Руководство и управление в сфере установленных функций </t>
  </si>
  <si>
    <t>Иные субвенции местным бюджетам на осуществление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</si>
  <si>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4320200</t>
  </si>
  <si>
    <t>Поликлиники, амбулатории, диагностические центры</t>
  </si>
  <si>
    <t>Поликлиники, амбулатории, диагностическое центры</t>
  </si>
  <si>
    <t xml:space="preserve"> Доходы от реализации имущества, находящегося в собственности муниципальных районов ( за искючением имущества муниципальных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</si>
  <si>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Цивильского района от 21.11.2008 г.</t>
  </si>
  <si>
    <t>Цивильского района от 10.11.2008 г.</t>
  </si>
  <si>
    <t xml:space="preserve"> Доходы от реализации имущества, находящегося в собственности муниципальных районов ( за искючением имущества муниципальных автономных  учреждений, а также имущества муниципальных унитарных предприятий , в том числе казенных), в части реализации материальных запасов по указанному имуществу</t>
  </si>
  <si>
    <t xml:space="preserve"> Доходы от реализации имущества, находящегося в собственности поселений ( за искючением имущества муниципальных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</si>
  <si>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собственности поселений ( за искючением имущества муниципальных автономных  учреждений в,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</si>
  <si>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Доходы от реализации иного имущества,находящегося в собственности муниципальных районов  ( за исключением имущества муниципальных автономных учреждений, а также имущества муниципальных унитарных предприятий, в том числе казенных ) в части реализации основных средств по указанному имуществу</t>
  </si>
  <si>
    <t xml:space="preserve"> Доходы от реализации иного имущества,находящегося в собственности муниципальных районов  ( за исключением имущества муниципальных автономных учреждений, а также имущества муниципальных унитарных предприятий, в том числе казенных ) в части реализации материальных запасов по указанному имуществу</t>
  </si>
  <si>
    <t xml:space="preserve"> Доходы от реализации иного имущества,находящегося в собственности поселений  ( за исключением имущества муниципальных автономных учреждений, а также имущества муниципальных унитарных предприятий , в том числе казенных ) в части реализации основных средств по указанному имуществу</t>
  </si>
  <si>
    <t xml:space="preserve"> Доходы от реализации иного имущества,находящегося в собственности поселений  ( за исключением имущества муниципальных автономных учреждений , а также имущества муниципальных унитарных предприятий , в том числе казенных ) в части реализации материальных запасов по указанному имуществу</t>
  </si>
  <si>
    <t xml:space="preserve"> 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доверительное управление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</si>
  <si>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 ( за исключением земельных участков муниципальных автономных учреждений , а также земельных участков муниципальных унитарных предприятий, в том числе казенных)</t>
  </si>
  <si>
    <t xml:space="preserve"> 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предприятий, в том числе казенных), в залог, доверительное управление</t>
  </si>
  <si>
    <t>Прочие поступления от использования имущества, находящегося в собственности муниципальных районов( за исключением имущества муниципальных автономных учреждений , а также имущества муниципальных унитарных предприятий, в том числе казенных)</t>
  </si>
  <si>
    <t xml:space="preserve"> Доходы от реализации имущества, находящегося в собственности муниципальных районов ( за искючением имущества муниципальных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</si>
  <si>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7950001</t>
  </si>
  <si>
    <t>Дворцы и дома культуры, другие учреждения культуры и средств массовой информации</t>
  </si>
  <si>
    <t>4400000</t>
  </si>
  <si>
    <t>Библиотеки</t>
  </si>
  <si>
    <t>4409901</t>
  </si>
  <si>
    <t>4420000</t>
  </si>
  <si>
    <t>4429901</t>
  </si>
  <si>
    <t>4439901</t>
  </si>
  <si>
    <t xml:space="preserve"> "Комплексная программа по усилению борьбы с преступностью в Цивильском районе на 2006-2009 годы"</t>
  </si>
  <si>
    <t>7950002</t>
  </si>
  <si>
    <t>"Дороги Цивильского района"</t>
  </si>
  <si>
    <t>7950003</t>
  </si>
  <si>
    <t>7950004</t>
  </si>
  <si>
    <t>7950005</t>
  </si>
  <si>
    <t xml:space="preserve"> "Развитие агропромышленного комплекса Цивильского района и регулирования рынков сельскохозяйственной продукции, сырья и продовольствия на 2008-2012 годы"</t>
  </si>
  <si>
    <t>"Программа поддержки малого предпринмательства в Цивильском районе на 2006-2010 годы"</t>
  </si>
  <si>
    <t>"Отходы 2007-2010 годы"</t>
  </si>
  <si>
    <t xml:space="preserve"> Доходы от реализации иного имущества,находящегося в собственности муниципальных районов  ( за исключением имущества муниципальных автономных учреждений , а также имущества муниципальных унитарных предприятий, в том числе казенных ) в части реализации материальных запасов по указанному имуществу</t>
  </si>
  <si>
    <t>Выполнение функций органами местного самоуправления по организацию и осуществлению деятельности по опеке и попечительству</t>
  </si>
  <si>
    <t>Выполнение функций органами местного самоуправления по расчету и предоставлению дотаций на выравнивание бюджетной обеспеченности поселений</t>
  </si>
  <si>
    <t>Государственная регистрация актов гражданского состояния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</si>
  <si>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</si>
  <si>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</si>
  <si>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</si>
  <si>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Выполнение других обязательств государства</t>
  </si>
  <si>
    <t>0920300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</si>
  <si>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</si>
  <si>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</si>
  <si>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7950000</t>
  </si>
  <si>
    <t>Национальная экономика</t>
  </si>
  <si>
    <t>Мероприятия в области сельскохозяйственного производства</t>
  </si>
  <si>
    <t>342</t>
  </si>
  <si>
    <t>Бюджетные инвестиции</t>
  </si>
  <si>
    <t>003</t>
  </si>
  <si>
    <t>средств, учтенных в бюджетах поселений на осуществление дорожной деятельности в соответствии с законодательством Российской Федерации в отношении автомобильных дорог метсного значения в границах населенных пунктов поселения, на 2009 год</t>
  </si>
  <si>
    <t>Приложение 11</t>
  </si>
  <si>
    <t>Приложение 12</t>
  </si>
  <si>
    <t>Приложение № 13</t>
  </si>
  <si>
    <t>Приложение № 14</t>
  </si>
  <si>
    <t>Приложение № 15</t>
  </si>
  <si>
    <t>средств, учтенных в бюджетах поселений на капитальный ремонт муниципального жилищного фонда, на 2009 год</t>
  </si>
  <si>
    <t>средств, учтенных в бюджетах поселений на обеспечение малоимущих граждан, проживающих в поселениях и нуждающихся в улучшении жилищных условий, жилыми помещениями в соответствии с жилищным законодательством, на расходы по предоставлению молодым семьям социальных выплат на приобретение жилья в соответствии с подпрограммой "обеспечение жильем молодых семей" федеральной целевой программы "Жилище" на 2002-2010 годы, на предотсалвнеие социальных выплат на обеспечение жильем молодых семей и молодых специалистов, проживающих в сельской местности, в соответствии с постановлением Правительства Российской Федерации от 5 марта 2008 г. №144 "О порядке предоставления за счет средств федерального бюджета субсидий бюджетам субъектов Российской Федерации на проведение мероприятий по улучшению жилищных условий граждан, проживающих в сельской местности", на организацию строительства и содержание муниципального жилищного фонда, на создание условий для жилищного строительства, на 2009 год</t>
  </si>
  <si>
    <t>Субсидии юридическим лицам</t>
  </si>
  <si>
    <t>006</t>
  </si>
  <si>
    <t>Образование</t>
  </si>
  <si>
    <t>Детские дошкольные учреждения</t>
  </si>
  <si>
    <t>4200000</t>
  </si>
  <si>
    <t>4209900</t>
  </si>
  <si>
    <t>4210000</t>
  </si>
  <si>
    <t>4219900</t>
  </si>
  <si>
    <t>Учреждения по внешкольной работе</t>
  </si>
  <si>
    <t>4230000</t>
  </si>
  <si>
    <t>4239900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</si>
  <si>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</si>
  <si>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</si>
  <si>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</si>
  <si>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</si>
  <si>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</si>
  <si>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</si>
  <si>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</si>
  <si>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</si>
  <si>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Мероприятия по проведению оздоровительной кампании детей</t>
  </si>
  <si>
    <t>4320000</t>
  </si>
  <si>
    <t>Мероприятия по организации оздоровительной кампании детей</t>
  </si>
  <si>
    <t>Школы-детские сады,школы начальные, неполные средние и средние</t>
  </si>
  <si>
    <t>4219901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</si>
  <si>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</si>
  <si>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</si>
  <si>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</si>
  <si>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Культура,кинематография и средства массовой информации</t>
  </si>
  <si>
    <t>Театры,цирки,концернтые и другие организации исполнительных искусств</t>
  </si>
  <si>
    <t>4430000</t>
  </si>
  <si>
    <t>Непрограммная часть</t>
  </si>
  <si>
    <t>4439900</t>
  </si>
  <si>
    <t>Мероприятия в сфере культуры, кинематогрфии,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</si>
  <si>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</si>
  <si>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</si>
  <si>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</si>
  <si>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Здравоохранение,физическая культура и спорт</t>
  </si>
  <si>
    <t>Мероприятия в области здравоохранения,спорта и физической культуры, туризма</t>
  </si>
  <si>
    <t>5120000</t>
  </si>
  <si>
    <t>Физкультурно-оздоровительная работа и спортивные мероприятия</t>
  </si>
  <si>
    <t>5129700</t>
  </si>
  <si>
    <t>Бюджетные инвестиции в объекты капитального строительства, не включенные в целевые программы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</si>
  <si>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</si>
  <si>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</si>
  <si>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</si>
  <si>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</si>
  <si>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 xml:space="preserve">Доплаты к пенсиям государственных служащих субъектов Российской Федерации и мунципальных служащих </t>
  </si>
  <si>
    <t>4910100</t>
  </si>
  <si>
    <t>Социальные выплаты</t>
  </si>
  <si>
    <t>005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</si>
  <si>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</si>
  <si>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</si>
  <si>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</si>
  <si>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</si>
  <si>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Межбюджетные трансферты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</si>
  <si>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</si>
  <si>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</si>
  <si>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</si>
  <si>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</si>
  <si>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</si>
  <si>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</si>
  <si>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</si>
  <si>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 xml:space="preserve">Дотации 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</si>
  <si>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</si>
  <si>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</si>
  <si>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</si>
  <si>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</si>
  <si>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</si>
  <si>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</si>
  <si>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</si>
  <si>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</si>
  <si>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</si>
  <si>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</si>
  <si>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5210000</t>
  </si>
  <si>
    <t>5210201</t>
  </si>
  <si>
    <t>5210202</t>
  </si>
  <si>
    <t>Иные субвенции местным бюджетам на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</si>
  <si>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Мин</t>
  </si>
  <si>
    <t>Администрация Цивильского района</t>
  </si>
  <si>
    <t>Централизованная бухгалтерия Цивильского района</t>
  </si>
  <si>
    <t>Реализация государственных функций, связанных с общегосударственным управлением</t>
  </si>
  <si>
    <t>0920000</t>
  </si>
  <si>
    <t>0020000</t>
  </si>
  <si>
    <t>0020400</t>
  </si>
  <si>
    <t>0020401</t>
  </si>
  <si>
    <t>0020402</t>
  </si>
  <si>
    <t>0022403</t>
  </si>
  <si>
    <t>0020403</t>
  </si>
  <si>
    <t>0020404</t>
  </si>
  <si>
    <t>0029900</t>
  </si>
  <si>
    <t>3</t>
  </si>
  <si>
    <t>4</t>
  </si>
  <si>
    <t>5</t>
  </si>
  <si>
    <t>6</t>
  </si>
  <si>
    <t>Финансовый отдел администрации Цивильского района</t>
  </si>
  <si>
    <t>0020406</t>
  </si>
  <si>
    <t>в том числе:</t>
  </si>
  <si>
    <t>Объемы финансирования (рублях)</t>
  </si>
  <si>
    <t>Больницы, клиники, госпитали, медико-санитарные части</t>
  </si>
  <si>
    <t>Стационарная медицинская помощь</t>
  </si>
  <si>
    <t>4700000</t>
  </si>
  <si>
    <t>4709900</t>
  </si>
  <si>
    <t>Амбулаторная помощь</t>
  </si>
  <si>
    <t>Фельдшерско-акушерские пункты</t>
  </si>
  <si>
    <t>4780000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</si>
  <si>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</si>
  <si>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</si>
  <si>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</si>
  <si>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</si>
  <si>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Скорая медицинская помощь</t>
  </si>
  <si>
    <t>Муниципальное учреждение здравоохранения "Цивильская районная больница"</t>
  </si>
  <si>
    <t>Итого</t>
  </si>
  <si>
    <t>Программа муниципальных внутренних заимствований</t>
  </si>
  <si>
    <t>2</t>
  </si>
  <si>
    <t>Муниципальные внутренние заимствования</t>
  </si>
  <si>
    <t>Источники</t>
  </si>
  <si>
    <t>Наименование</t>
  </si>
  <si>
    <t>Сумма</t>
  </si>
  <si>
    <t>Привлечение</t>
  </si>
  <si>
    <t>Погашение</t>
  </si>
  <si>
    <t>Наименование принципиала</t>
  </si>
  <si>
    <t>Наличие права регрессного требования</t>
  </si>
  <si>
    <t>Сумма муниципальной гарантии Цивильского района, рублей</t>
  </si>
  <si>
    <t>1.1.</t>
  </si>
  <si>
    <t>1.2.</t>
  </si>
  <si>
    <t>Цель гарантирования</t>
  </si>
  <si>
    <t>000 01 05 00 00 00 0000 000</t>
  </si>
  <si>
    <t>Изменение остатков средств на счетах по учету средств бюджета</t>
  </si>
  <si>
    <t>Капитальный ремонт объектов дошкольного образования</t>
  </si>
  <si>
    <t>4209903</t>
  </si>
  <si>
    <t>Капитальный ремонт объектов образования</t>
  </si>
  <si>
    <t>4219903</t>
  </si>
  <si>
    <t>Капитальный ремонт крыши здания детского садика №5</t>
  </si>
  <si>
    <t>Капитальный ремонт столовой СОШ №1</t>
  </si>
  <si>
    <t>Капитальный ремонт крыши здания детского садика №4</t>
  </si>
  <si>
    <t>Капитальный ремонт здания Рындинского детского садика</t>
  </si>
  <si>
    <t>Капитальный ремонт котельной  поликлиники при Чурачикской участковой больницы</t>
  </si>
  <si>
    <t>Капитальный ремонт крыши СОШ №2</t>
  </si>
  <si>
    <t>Капитальный ремонт кровли Чурачикской СОШ</t>
  </si>
  <si>
    <t>Строительство гаража при Малоянгорчинской школе</t>
  </si>
  <si>
    <t>образование</t>
  </si>
  <si>
    <t>Ежемесячная компенсация педагогическим работникам в целях содействия их обеспечения книгоиздательской продукцией и периодическими изданиями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</si>
</sst>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8" xfId="0" applyBorder="1" applyAlignment="1">
      <alignment horizontal="justify" vertical="top" wrapText="1"/>
    </xf>
    <xf numFmtId="4" fontId="0" fillId="0" borderId="8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">
      <selection activeCell="A9" sqref="A9"/>
    </sheetView>
  </sheetViews>
  <sheetFormatPr defaultColWidth="9.140625" defaultRowHeight="12.75"/>
  <cols>
    <col min="1" max="1" width="19.140625" style="67" customWidth="1"/>
    <col min="2" max="2" width="37.8515625" style="67" customWidth="1"/>
    <col min="3" max="3" width="13.7109375" style="67" customWidth="1"/>
    <col min="4" max="4" width="13.57421875" style="67" customWidth="1"/>
    <col min="5" max="16384" width="9.140625" style="67" customWidth="1"/>
  </cols>
  <sheetData>
    <row r="1" spans="2:4" ht="12.75">
      <c r="B1" s="162" t="s">
        <v>203</v>
      </c>
      <c r="C1" s="162"/>
      <c r="D1" s="162"/>
    </row>
    <row r="2" spans="2:4" ht="12.75">
      <c r="B2" s="162" t="s">
        <v>361</v>
      </c>
      <c r="C2" s="162"/>
      <c r="D2" s="162"/>
    </row>
    <row r="3" spans="2:4" ht="12.75">
      <c r="B3" s="162" t="s">
        <v>489</v>
      </c>
      <c r="C3" s="162"/>
      <c r="D3" s="162"/>
    </row>
    <row r="4" spans="2:4" ht="12.75">
      <c r="B4" s="162" t="s">
        <v>118</v>
      </c>
      <c r="C4" s="162"/>
      <c r="D4" s="162"/>
    </row>
    <row r="5" spans="2:4" ht="12.75">
      <c r="B5" s="162" t="s">
        <v>170</v>
      </c>
      <c r="C5" s="162"/>
      <c r="D5" s="162"/>
    </row>
    <row r="6" spans="2:4" ht="12.75">
      <c r="B6" s="163"/>
      <c r="C6" s="163"/>
      <c r="D6" s="163"/>
    </row>
    <row r="7" spans="1:4" ht="12.75">
      <c r="A7" s="164" t="s">
        <v>204</v>
      </c>
      <c r="B7" s="164"/>
      <c r="C7" s="164"/>
      <c r="D7" s="164"/>
    </row>
    <row r="8" spans="1:4" ht="27" customHeight="1">
      <c r="A8" s="165" t="s">
        <v>119</v>
      </c>
      <c r="B8" s="165"/>
      <c r="C8" s="165"/>
      <c r="D8" s="165"/>
    </row>
    <row r="9" spans="1:4" ht="15" customHeight="1">
      <c r="A9" s="116"/>
      <c r="B9" s="116"/>
      <c r="C9" s="116"/>
      <c r="D9" s="116"/>
    </row>
    <row r="10" ht="12.75">
      <c r="D10" s="11" t="s">
        <v>208</v>
      </c>
    </row>
    <row r="11" spans="1:4" ht="33.75">
      <c r="A11" s="7" t="s">
        <v>316</v>
      </c>
      <c r="B11" s="68" t="s">
        <v>202</v>
      </c>
      <c r="C11" s="49" t="s">
        <v>205</v>
      </c>
      <c r="D11" s="49" t="s">
        <v>206</v>
      </c>
    </row>
    <row r="12" spans="1:4" ht="12.75">
      <c r="A12" s="27">
        <v>1</v>
      </c>
      <c r="B12" s="27">
        <v>2</v>
      </c>
      <c r="C12" s="27">
        <v>3</v>
      </c>
      <c r="D12" s="27">
        <v>4</v>
      </c>
    </row>
    <row r="13" spans="1:4" ht="33.75">
      <c r="A13" s="125" t="s">
        <v>270</v>
      </c>
      <c r="B13" s="124" t="s">
        <v>120</v>
      </c>
      <c r="C13" s="27"/>
      <c r="D13" s="27"/>
    </row>
    <row r="14" spans="1:4" ht="45">
      <c r="A14" s="117" t="s">
        <v>201</v>
      </c>
      <c r="B14" s="118" t="s">
        <v>207</v>
      </c>
      <c r="C14" s="27">
        <v>100</v>
      </c>
      <c r="D14" s="27"/>
    </row>
    <row r="15" spans="1:4" ht="22.5">
      <c r="A15" s="117" t="s">
        <v>209</v>
      </c>
      <c r="B15" s="118" t="s">
        <v>210</v>
      </c>
      <c r="C15" s="27">
        <v>100</v>
      </c>
      <c r="D15" s="27"/>
    </row>
    <row r="16" spans="1:4" ht="22.5">
      <c r="A16" s="117" t="s">
        <v>211</v>
      </c>
      <c r="B16" s="118" t="s">
        <v>212</v>
      </c>
      <c r="C16" s="27">
        <v>100</v>
      </c>
      <c r="D16" s="27"/>
    </row>
    <row r="17" spans="1:4" ht="12.75">
      <c r="A17" s="117" t="s">
        <v>213</v>
      </c>
      <c r="B17" s="118" t="s">
        <v>214</v>
      </c>
      <c r="C17" s="27">
        <v>60</v>
      </c>
      <c r="D17" s="27"/>
    </row>
    <row r="18" spans="1:4" ht="22.5">
      <c r="A18" s="117" t="s">
        <v>215</v>
      </c>
      <c r="B18" s="118" t="s">
        <v>216</v>
      </c>
      <c r="C18" s="27">
        <v>100</v>
      </c>
      <c r="D18" s="27"/>
    </row>
    <row r="19" spans="1:4" ht="22.5">
      <c r="A19" s="117" t="s">
        <v>217</v>
      </c>
      <c r="B19" s="118" t="s">
        <v>218</v>
      </c>
      <c r="C19" s="27">
        <v>100</v>
      </c>
      <c r="D19" s="27"/>
    </row>
    <row r="20" spans="1:4" ht="33.75">
      <c r="A20" s="117" t="s">
        <v>219</v>
      </c>
      <c r="B20" s="118" t="s">
        <v>220</v>
      </c>
      <c r="C20" s="27">
        <v>100</v>
      </c>
      <c r="D20" s="27"/>
    </row>
    <row r="21" spans="1:4" ht="33.75">
      <c r="A21" s="117" t="s">
        <v>358</v>
      </c>
      <c r="B21" s="118" t="s">
        <v>271</v>
      </c>
      <c r="C21" s="27"/>
      <c r="D21" s="27"/>
    </row>
    <row r="22" spans="1:4" ht="33.75">
      <c r="A22" s="119" t="s">
        <v>73</v>
      </c>
      <c r="B22" s="100" t="s">
        <v>74</v>
      </c>
      <c r="C22" s="27">
        <v>100</v>
      </c>
      <c r="D22" s="27"/>
    </row>
    <row r="23" spans="1:6" ht="90">
      <c r="A23" s="117" t="s">
        <v>33</v>
      </c>
      <c r="B23" s="100" t="s">
        <v>82</v>
      </c>
      <c r="C23" s="27">
        <v>100</v>
      </c>
      <c r="D23" s="27"/>
      <c r="F23" s="67" t="s">
        <v>318</v>
      </c>
    </row>
    <row r="24" spans="1:4" ht="78.75">
      <c r="A24" s="117" t="s">
        <v>221</v>
      </c>
      <c r="B24" s="100" t="s">
        <v>225</v>
      </c>
      <c r="C24" s="27">
        <v>50</v>
      </c>
      <c r="D24" s="27">
        <v>50</v>
      </c>
    </row>
    <row r="25" spans="1:4" ht="90">
      <c r="A25" s="117" t="s">
        <v>34</v>
      </c>
      <c r="B25" s="100" t="s">
        <v>228</v>
      </c>
      <c r="C25" s="27">
        <v>100</v>
      </c>
      <c r="D25" s="27"/>
    </row>
    <row r="26" spans="1:4" ht="90">
      <c r="A26" s="117" t="s">
        <v>226</v>
      </c>
      <c r="B26" s="100" t="s">
        <v>227</v>
      </c>
      <c r="C26" s="27"/>
      <c r="D26" s="27">
        <v>100</v>
      </c>
    </row>
    <row r="27" spans="1:4" ht="67.5">
      <c r="A27" s="117" t="s">
        <v>35</v>
      </c>
      <c r="B27" s="100" t="s">
        <v>36</v>
      </c>
      <c r="C27" s="27">
        <v>100</v>
      </c>
      <c r="D27" s="27"/>
    </row>
    <row r="28" spans="1:4" ht="56.25">
      <c r="A28" s="117" t="s">
        <v>229</v>
      </c>
      <c r="B28" s="100" t="s">
        <v>230</v>
      </c>
      <c r="C28" s="27"/>
      <c r="D28" s="27">
        <v>100</v>
      </c>
    </row>
    <row r="29" spans="1:4" ht="56.25">
      <c r="A29" s="117" t="s">
        <v>37</v>
      </c>
      <c r="B29" s="100" t="s">
        <v>38</v>
      </c>
      <c r="C29" s="27">
        <v>100</v>
      </c>
      <c r="D29" s="27"/>
    </row>
    <row r="30" spans="1:4" ht="81" customHeight="1">
      <c r="A30" s="117" t="s">
        <v>39</v>
      </c>
      <c r="B30" s="120" t="s">
        <v>232</v>
      </c>
      <c r="C30" s="27">
        <v>100</v>
      </c>
      <c r="D30" s="27"/>
    </row>
    <row r="31" spans="1:4" ht="82.5" customHeight="1">
      <c r="A31" s="117" t="s">
        <v>231</v>
      </c>
      <c r="B31" s="100" t="s">
        <v>498</v>
      </c>
      <c r="C31" s="27"/>
      <c r="D31" s="27">
        <v>100</v>
      </c>
    </row>
    <row r="32" spans="1:4" ht="72" customHeight="1">
      <c r="A32" s="117" t="s">
        <v>40</v>
      </c>
      <c r="B32" s="120" t="s">
        <v>233</v>
      </c>
      <c r="C32" s="27">
        <v>100</v>
      </c>
      <c r="D32" s="27"/>
    </row>
    <row r="33" spans="1:4" ht="72" customHeight="1">
      <c r="A33" s="117" t="s">
        <v>234</v>
      </c>
      <c r="B33" s="120" t="s">
        <v>235</v>
      </c>
      <c r="C33" s="27"/>
      <c r="D33" s="27">
        <v>100</v>
      </c>
    </row>
    <row r="34" spans="1:4" ht="27" customHeight="1">
      <c r="A34" s="117" t="s">
        <v>89</v>
      </c>
      <c r="B34" s="120" t="s">
        <v>272</v>
      </c>
      <c r="C34" s="27"/>
      <c r="D34" s="27"/>
    </row>
    <row r="35" spans="1:4" ht="45">
      <c r="A35" s="117" t="s">
        <v>194</v>
      </c>
      <c r="B35" s="100" t="s">
        <v>195</v>
      </c>
      <c r="C35" s="27">
        <v>100</v>
      </c>
      <c r="D35" s="27"/>
    </row>
    <row r="36" spans="1:4" ht="33.75">
      <c r="A36" s="117" t="s">
        <v>236</v>
      </c>
      <c r="B36" s="100" t="s">
        <v>237</v>
      </c>
      <c r="C36" s="27"/>
      <c r="D36" s="27">
        <v>100</v>
      </c>
    </row>
    <row r="37" spans="1:4" ht="22.5">
      <c r="A37" s="117" t="s">
        <v>401</v>
      </c>
      <c r="B37" s="100" t="s">
        <v>273</v>
      </c>
      <c r="C37" s="27"/>
      <c r="D37" s="27"/>
    </row>
    <row r="38" spans="1:4" ht="82.5" customHeight="1">
      <c r="A38" s="117" t="s">
        <v>41</v>
      </c>
      <c r="B38" s="120" t="s">
        <v>488</v>
      </c>
      <c r="C38" s="27">
        <v>100</v>
      </c>
      <c r="D38" s="27"/>
    </row>
    <row r="39" spans="1:4" ht="90">
      <c r="A39" s="117" t="s">
        <v>42</v>
      </c>
      <c r="B39" s="120" t="s">
        <v>491</v>
      </c>
      <c r="C39" s="27">
        <v>100</v>
      </c>
      <c r="D39" s="27"/>
    </row>
    <row r="40" spans="1:4" ht="78.75">
      <c r="A40" s="117" t="s">
        <v>238</v>
      </c>
      <c r="B40" s="120" t="s">
        <v>492</v>
      </c>
      <c r="C40" s="27"/>
      <c r="D40" s="27">
        <v>100</v>
      </c>
    </row>
    <row r="41" spans="1:4" ht="90">
      <c r="A41" s="117" t="s">
        <v>239</v>
      </c>
      <c r="B41" s="120" t="s">
        <v>493</v>
      </c>
      <c r="C41" s="27"/>
      <c r="D41" s="27">
        <v>100</v>
      </c>
    </row>
    <row r="42" spans="1:4" ht="78.75">
      <c r="A42" s="121" t="s">
        <v>43</v>
      </c>
      <c r="B42" s="120" t="s">
        <v>83</v>
      </c>
      <c r="C42" s="27">
        <v>100</v>
      </c>
      <c r="D42" s="27"/>
    </row>
    <row r="43" spans="1:4" ht="79.5" customHeight="1">
      <c r="A43" s="117" t="s">
        <v>44</v>
      </c>
      <c r="B43" s="120" t="s">
        <v>45</v>
      </c>
      <c r="C43" s="27">
        <v>100</v>
      </c>
      <c r="D43" s="27"/>
    </row>
    <row r="44" spans="1:4" ht="79.5" customHeight="1">
      <c r="A44" s="117" t="s">
        <v>240</v>
      </c>
      <c r="B44" s="120" t="s">
        <v>242</v>
      </c>
      <c r="C44" s="27"/>
      <c r="D44" s="27">
        <v>100</v>
      </c>
    </row>
    <row r="45" spans="1:4" ht="79.5" customHeight="1">
      <c r="A45" s="117" t="s">
        <v>241</v>
      </c>
      <c r="B45" s="120" t="s">
        <v>243</v>
      </c>
      <c r="C45" s="27"/>
      <c r="D45" s="27">
        <v>100</v>
      </c>
    </row>
    <row r="46" spans="1:4" ht="90">
      <c r="A46" s="117" t="s">
        <v>46</v>
      </c>
      <c r="B46" s="120" t="s">
        <v>494</v>
      </c>
      <c r="C46" s="27">
        <v>100</v>
      </c>
      <c r="D46" s="27"/>
    </row>
    <row r="47" spans="1:4" ht="101.25">
      <c r="A47" s="117" t="s">
        <v>47</v>
      </c>
      <c r="B47" s="120" t="s">
        <v>495</v>
      </c>
      <c r="C47" s="27">
        <v>100</v>
      </c>
      <c r="D47" s="27"/>
    </row>
    <row r="48" spans="1:4" ht="90">
      <c r="A48" s="117" t="s">
        <v>244</v>
      </c>
      <c r="B48" s="120" t="s">
        <v>496</v>
      </c>
      <c r="C48" s="27"/>
      <c r="D48" s="27">
        <v>100</v>
      </c>
    </row>
    <row r="49" spans="1:4" ht="90">
      <c r="A49" s="117" t="s">
        <v>245</v>
      </c>
      <c r="B49" s="120" t="s">
        <v>497</v>
      </c>
      <c r="C49" s="27"/>
      <c r="D49" s="27">
        <v>100</v>
      </c>
    </row>
    <row r="50" spans="1:4" ht="56.25">
      <c r="A50" s="117" t="s">
        <v>48</v>
      </c>
      <c r="B50" s="120" t="s">
        <v>246</v>
      </c>
      <c r="C50" s="27">
        <v>100</v>
      </c>
      <c r="D50" s="27"/>
    </row>
    <row r="51" spans="1:4" ht="56.25">
      <c r="A51" s="117" t="s">
        <v>50</v>
      </c>
      <c r="B51" s="120" t="s">
        <v>247</v>
      </c>
      <c r="C51" s="27">
        <v>100</v>
      </c>
      <c r="D51" s="27"/>
    </row>
    <row r="52" spans="1:4" ht="56.25">
      <c r="A52" s="117" t="s">
        <v>248</v>
      </c>
      <c r="B52" s="120" t="s">
        <v>250</v>
      </c>
      <c r="C52" s="27"/>
      <c r="D52" s="27">
        <v>100</v>
      </c>
    </row>
    <row r="53" spans="1:4" ht="56.25">
      <c r="A53" s="117" t="s">
        <v>249</v>
      </c>
      <c r="B53" s="120" t="s">
        <v>251</v>
      </c>
      <c r="C53" s="27"/>
      <c r="D53" s="27">
        <v>100</v>
      </c>
    </row>
    <row r="54" spans="1:4" ht="56.25">
      <c r="A54" s="117" t="s">
        <v>196</v>
      </c>
      <c r="B54" s="120" t="s">
        <v>52</v>
      </c>
      <c r="C54" s="27">
        <v>100</v>
      </c>
      <c r="D54" s="27"/>
    </row>
    <row r="55" spans="1:4" ht="45">
      <c r="A55" s="117" t="s">
        <v>252</v>
      </c>
      <c r="B55" s="120" t="s">
        <v>253</v>
      </c>
      <c r="C55" s="27">
        <v>50</v>
      </c>
      <c r="D55" s="27">
        <v>50</v>
      </c>
    </row>
    <row r="56" spans="1:4" ht="67.5">
      <c r="A56" s="117" t="s">
        <v>197</v>
      </c>
      <c r="B56" s="120" t="s">
        <v>255</v>
      </c>
      <c r="C56" s="27">
        <v>100</v>
      </c>
      <c r="D56" s="27"/>
    </row>
    <row r="57" spans="1:4" ht="67.5">
      <c r="A57" s="117" t="s">
        <v>254</v>
      </c>
      <c r="B57" s="120" t="s">
        <v>256</v>
      </c>
      <c r="C57" s="27"/>
      <c r="D57" s="27">
        <v>100</v>
      </c>
    </row>
    <row r="58" spans="1:4" ht="12.75">
      <c r="A58" s="117" t="s">
        <v>274</v>
      </c>
      <c r="B58" s="120" t="s">
        <v>275</v>
      </c>
      <c r="C58" s="27"/>
      <c r="D58" s="27"/>
    </row>
    <row r="59" spans="1:4" ht="33.75">
      <c r="A59" s="117" t="s">
        <v>53</v>
      </c>
      <c r="B59" s="120" t="s">
        <v>54</v>
      </c>
      <c r="C59" s="27">
        <v>100</v>
      </c>
      <c r="D59" s="27"/>
    </row>
    <row r="60" spans="1:4" ht="22.5">
      <c r="A60" s="117" t="s">
        <v>257</v>
      </c>
      <c r="B60" s="120" t="s">
        <v>258</v>
      </c>
      <c r="C60" s="27"/>
      <c r="D60" s="27">
        <v>100</v>
      </c>
    </row>
    <row r="61" spans="1:4" ht="12.75">
      <c r="A61" s="117" t="s">
        <v>403</v>
      </c>
      <c r="B61" s="120" t="s">
        <v>276</v>
      </c>
      <c r="C61" s="27"/>
      <c r="D61" s="27"/>
    </row>
    <row r="62" spans="1:4" ht="33.75">
      <c r="A62" s="117" t="s">
        <v>75</v>
      </c>
      <c r="B62" s="120" t="s">
        <v>259</v>
      </c>
      <c r="C62" s="27">
        <v>100</v>
      </c>
      <c r="D62" s="27"/>
    </row>
    <row r="63" spans="1:4" ht="45">
      <c r="A63" s="117" t="s">
        <v>55</v>
      </c>
      <c r="B63" s="100" t="s">
        <v>261</v>
      </c>
      <c r="C63" s="27">
        <v>100</v>
      </c>
      <c r="D63" s="27"/>
    </row>
    <row r="64" spans="1:4" ht="45">
      <c r="A64" s="117" t="s">
        <v>260</v>
      </c>
      <c r="B64" s="100" t="s">
        <v>262</v>
      </c>
      <c r="C64" s="27"/>
      <c r="D64" s="27">
        <v>100</v>
      </c>
    </row>
    <row r="65" spans="1:4" ht="45">
      <c r="A65" s="117" t="s">
        <v>56</v>
      </c>
      <c r="B65" s="120" t="s">
        <v>263</v>
      </c>
      <c r="C65" s="27">
        <v>100</v>
      </c>
      <c r="D65" s="27"/>
    </row>
    <row r="66" spans="1:4" ht="33.75">
      <c r="A66" s="117" t="s">
        <v>264</v>
      </c>
      <c r="B66" s="120" t="s">
        <v>265</v>
      </c>
      <c r="C66" s="27"/>
      <c r="D66" s="27">
        <v>100</v>
      </c>
    </row>
    <row r="67" spans="1:4" ht="12.75">
      <c r="A67" s="117" t="s">
        <v>91</v>
      </c>
      <c r="B67" s="120" t="s">
        <v>277</v>
      </c>
      <c r="C67" s="27"/>
      <c r="D67" s="27"/>
    </row>
    <row r="68" spans="1:4" ht="22.5">
      <c r="A68" s="117" t="s">
        <v>266</v>
      </c>
      <c r="B68" s="120" t="s">
        <v>59</v>
      </c>
      <c r="C68" s="27">
        <v>100</v>
      </c>
      <c r="D68" s="27"/>
    </row>
    <row r="69" spans="1:4" ht="22.5">
      <c r="A69" s="117" t="s">
        <v>267</v>
      </c>
      <c r="B69" s="120" t="s">
        <v>268</v>
      </c>
      <c r="C69" s="27"/>
      <c r="D69" s="27">
        <v>100</v>
      </c>
    </row>
    <row r="70" spans="1:4" ht="22.5">
      <c r="A70" s="117" t="s">
        <v>60</v>
      </c>
      <c r="B70" s="122" t="s">
        <v>61</v>
      </c>
      <c r="C70" s="27">
        <v>100</v>
      </c>
      <c r="D70" s="27"/>
    </row>
    <row r="71" spans="1:4" ht="22.5">
      <c r="A71" s="8" t="s">
        <v>269</v>
      </c>
      <c r="B71" s="123" t="s">
        <v>61</v>
      </c>
      <c r="C71" s="8"/>
      <c r="D71" s="27">
        <v>100</v>
      </c>
    </row>
  </sheetData>
  <mergeCells count="8">
    <mergeCell ref="B5:D5"/>
    <mergeCell ref="B6:D6"/>
    <mergeCell ref="A7:D7"/>
    <mergeCell ref="A8:D8"/>
    <mergeCell ref="B1:D1"/>
    <mergeCell ref="B2:D2"/>
    <mergeCell ref="B3:D3"/>
    <mergeCell ref="B4:D4"/>
  </mergeCells>
  <printOptions/>
  <pageMargins left="0.9448818897637796" right="0.4724409448818898" top="0.2362204724409449" bottom="0.35433070866141736" header="0.1968503937007874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287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26.25" customHeight="1">
      <c r="B8" s="187" t="s">
        <v>174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2.75">
      <c r="A13" s="59" t="s">
        <v>343</v>
      </c>
      <c r="B13" t="s">
        <v>320</v>
      </c>
      <c r="C13" s="82">
        <v>423587</v>
      </c>
    </row>
    <row r="14" spans="1:3" ht="12.75">
      <c r="A14" s="59" t="s">
        <v>344</v>
      </c>
      <c r="B14" t="s">
        <v>321</v>
      </c>
      <c r="C14" s="82">
        <v>751602</v>
      </c>
    </row>
    <row r="15" spans="1:3" ht="12.75">
      <c r="A15" s="59" t="s">
        <v>347</v>
      </c>
      <c r="B15" t="s">
        <v>324</v>
      </c>
      <c r="C15" s="82">
        <v>337023</v>
      </c>
    </row>
    <row r="16" spans="1:3" ht="12.75">
      <c r="A16" s="59" t="s">
        <v>349</v>
      </c>
      <c r="B16" t="s">
        <v>326</v>
      </c>
      <c r="C16" s="82">
        <v>299271</v>
      </c>
    </row>
    <row r="17" spans="1:3" ht="12.75">
      <c r="A17" s="59" t="s">
        <v>350</v>
      </c>
      <c r="B17" t="s">
        <v>327</v>
      </c>
      <c r="C17" s="82">
        <v>126788</v>
      </c>
    </row>
    <row r="18" spans="1:3" ht="12.75">
      <c r="A18" s="59" t="s">
        <v>352</v>
      </c>
      <c r="B18" t="s">
        <v>329</v>
      </c>
      <c r="C18" s="82">
        <v>244976</v>
      </c>
    </row>
    <row r="19" spans="1:3" ht="12.75">
      <c r="A19" s="59" t="s">
        <v>353</v>
      </c>
      <c r="B19" t="s">
        <v>330</v>
      </c>
      <c r="C19" s="82">
        <v>156234</v>
      </c>
    </row>
    <row r="20" spans="1:3" ht="12.75">
      <c r="A20" s="59" t="s">
        <v>354</v>
      </c>
      <c r="B20" t="s">
        <v>331</v>
      </c>
      <c r="C20" s="82">
        <v>120877</v>
      </c>
    </row>
    <row r="21" spans="1:3" ht="12.75">
      <c r="A21" s="59" t="s">
        <v>356</v>
      </c>
      <c r="B21" t="s">
        <v>333</v>
      </c>
      <c r="C21" s="82">
        <v>92991</v>
      </c>
    </row>
    <row r="22" spans="2:3" ht="12.75">
      <c r="B22" s="59" t="s">
        <v>656</v>
      </c>
      <c r="C22" s="82">
        <f>SUM(C13:C21)</f>
        <v>2553349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288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68.25" customHeight="1">
      <c r="B8" s="187" t="s">
        <v>282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2.75" customHeight="1">
      <c r="A13" s="84" t="s">
        <v>341</v>
      </c>
      <c r="B13" s="85" t="s">
        <v>317</v>
      </c>
      <c r="C13" s="86">
        <v>144816</v>
      </c>
    </row>
    <row r="14" spans="1:3" ht="12.75" customHeight="1">
      <c r="A14" s="84" t="s">
        <v>342</v>
      </c>
      <c r="B14" s="85" t="s">
        <v>319</v>
      </c>
      <c r="C14" s="86">
        <v>93096</v>
      </c>
    </row>
    <row r="15" spans="1:3" ht="12.75">
      <c r="A15" s="59" t="s">
        <v>343</v>
      </c>
      <c r="B15" t="s">
        <v>320</v>
      </c>
      <c r="C15" s="82">
        <v>341352</v>
      </c>
    </row>
    <row r="16" spans="1:3" ht="12.75">
      <c r="A16" s="59" t="s">
        <v>344</v>
      </c>
      <c r="B16" t="s">
        <v>321</v>
      </c>
      <c r="C16" s="82">
        <v>196536</v>
      </c>
    </row>
    <row r="17" spans="1:3" ht="12.75">
      <c r="A17" s="59" t="s">
        <v>345</v>
      </c>
      <c r="B17" t="s">
        <v>322</v>
      </c>
      <c r="C17" s="82">
        <v>217224</v>
      </c>
    </row>
    <row r="18" spans="1:3" ht="12.75">
      <c r="A18" s="59" t="s">
        <v>346</v>
      </c>
      <c r="B18" t="s">
        <v>323</v>
      </c>
      <c r="C18" s="82">
        <v>93096</v>
      </c>
    </row>
    <row r="19" spans="1:3" ht="12.75">
      <c r="A19" s="59" t="s">
        <v>347</v>
      </c>
      <c r="B19" t="s">
        <v>324</v>
      </c>
      <c r="C19" s="82">
        <v>186192</v>
      </c>
    </row>
    <row r="20" spans="1:3" ht="12.75">
      <c r="A20" s="59" t="s">
        <v>349</v>
      </c>
      <c r="B20" t="s">
        <v>326</v>
      </c>
      <c r="C20" s="82">
        <v>165504</v>
      </c>
    </row>
    <row r="21" spans="1:3" ht="12.75">
      <c r="A21" s="59" t="s">
        <v>351</v>
      </c>
      <c r="B21" t="s">
        <v>328</v>
      </c>
      <c r="C21" s="82">
        <v>231447</v>
      </c>
    </row>
    <row r="22" spans="1:3" ht="12.75">
      <c r="A22" s="59" t="s">
        <v>352</v>
      </c>
      <c r="B22" t="s">
        <v>329</v>
      </c>
      <c r="C22" s="82">
        <v>334887</v>
      </c>
    </row>
    <row r="23" spans="1:3" ht="12.75">
      <c r="A23" s="59" t="s">
        <v>353</v>
      </c>
      <c r="B23" t="s">
        <v>330</v>
      </c>
      <c r="C23" s="82">
        <v>258600</v>
      </c>
    </row>
    <row r="24" spans="1:3" ht="12.75">
      <c r="A24" s="59" t="s">
        <v>354</v>
      </c>
      <c r="B24" t="s">
        <v>331</v>
      </c>
      <c r="C24" s="82">
        <v>72408</v>
      </c>
    </row>
    <row r="25" spans="1:3" ht="12.75">
      <c r="A25" s="59" t="s">
        <v>355</v>
      </c>
      <c r="B25" t="s">
        <v>332</v>
      </c>
      <c r="C25" s="82">
        <v>1745420</v>
      </c>
    </row>
    <row r="26" spans="1:3" ht="12.75">
      <c r="A26" s="59" t="s">
        <v>357</v>
      </c>
      <c r="B26" t="s">
        <v>334</v>
      </c>
      <c r="C26" s="82">
        <v>587022</v>
      </c>
    </row>
    <row r="27" spans="2:3" ht="12.75">
      <c r="B27" s="59" t="s">
        <v>656</v>
      </c>
      <c r="C27" s="82">
        <f>SUM(C13:C26)</f>
        <v>4667600</v>
      </c>
    </row>
    <row r="31" ht="12.75">
      <c r="B31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289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139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55.5" customHeight="1">
      <c r="B8" s="187" t="s">
        <v>294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2.75" customHeight="1">
      <c r="A13" s="84" t="s">
        <v>341</v>
      </c>
      <c r="B13" s="85" t="s">
        <v>317</v>
      </c>
      <c r="C13" s="86">
        <v>479040</v>
      </c>
    </row>
    <row r="14" spans="1:3" ht="12.75" customHeight="1">
      <c r="A14" s="84" t="s">
        <v>342</v>
      </c>
      <c r="B14" s="85" t="s">
        <v>319</v>
      </c>
      <c r="C14" s="86">
        <v>407790</v>
      </c>
    </row>
    <row r="15" spans="1:3" ht="12.75">
      <c r="A15" s="59" t="s">
        <v>343</v>
      </c>
      <c r="B15" s="111" t="s">
        <v>320</v>
      </c>
      <c r="C15" s="82">
        <v>458260</v>
      </c>
    </row>
    <row r="16" spans="1:3" ht="12.75">
      <c r="A16" s="59" t="s">
        <v>344</v>
      </c>
      <c r="B16" s="111" t="s">
        <v>321</v>
      </c>
      <c r="C16" s="82">
        <v>345740</v>
      </c>
    </row>
    <row r="17" spans="1:3" ht="12.75">
      <c r="A17" s="59" t="s">
        <v>345</v>
      </c>
      <c r="B17" s="111" t="s">
        <v>322</v>
      </c>
      <c r="C17" s="82">
        <v>433030</v>
      </c>
    </row>
    <row r="18" spans="1:3" ht="12.75">
      <c r="A18" s="59" t="s">
        <v>346</v>
      </c>
      <c r="B18" s="111" t="s">
        <v>323</v>
      </c>
      <c r="C18" s="82">
        <v>374660</v>
      </c>
    </row>
    <row r="19" spans="1:3" ht="12.75">
      <c r="A19" s="59" t="s">
        <v>347</v>
      </c>
      <c r="B19" s="111" t="s">
        <v>324</v>
      </c>
      <c r="C19" s="82">
        <v>233470</v>
      </c>
    </row>
    <row r="20" spans="1:3" ht="12.75">
      <c r="A20" s="59" t="s">
        <v>348</v>
      </c>
      <c r="B20" s="111" t="s">
        <v>325</v>
      </c>
      <c r="C20" s="82">
        <v>399110</v>
      </c>
    </row>
    <row r="21" spans="1:3" ht="12.75">
      <c r="A21" s="59" t="s">
        <v>349</v>
      </c>
      <c r="B21" s="111" t="s">
        <v>326</v>
      </c>
      <c r="C21" s="82">
        <v>694370</v>
      </c>
    </row>
    <row r="22" spans="1:3" ht="12.75">
      <c r="A22" s="59" t="s">
        <v>350</v>
      </c>
      <c r="B22" s="111" t="s">
        <v>327</v>
      </c>
      <c r="C22" s="82">
        <v>299730</v>
      </c>
    </row>
    <row r="23" spans="1:3" ht="12.75">
      <c r="A23" s="59" t="s">
        <v>351</v>
      </c>
      <c r="B23" s="111" t="s">
        <v>328</v>
      </c>
      <c r="C23" s="82">
        <v>279740</v>
      </c>
    </row>
    <row r="24" spans="1:4" ht="12.75">
      <c r="A24" s="59" t="s">
        <v>352</v>
      </c>
      <c r="B24" s="111" t="s">
        <v>329</v>
      </c>
      <c r="C24" s="82">
        <v>437490</v>
      </c>
      <c r="D24" t="s">
        <v>318</v>
      </c>
    </row>
    <row r="25" spans="1:3" ht="12.75">
      <c r="A25" s="59" t="s">
        <v>353</v>
      </c>
      <c r="B25" s="111" t="s">
        <v>330</v>
      </c>
      <c r="C25" s="82">
        <v>490340</v>
      </c>
    </row>
    <row r="26" spans="1:3" ht="12.75">
      <c r="A26" s="59" t="s">
        <v>354</v>
      </c>
      <c r="B26" s="111" t="s">
        <v>331</v>
      </c>
      <c r="C26" s="82">
        <v>270280</v>
      </c>
    </row>
    <row r="27" spans="1:3" ht="12.75">
      <c r="A27" s="59" t="s">
        <v>356</v>
      </c>
      <c r="B27" s="111" t="s">
        <v>333</v>
      </c>
      <c r="C27" s="82">
        <v>338640</v>
      </c>
    </row>
    <row r="28" spans="1:3" ht="12.75">
      <c r="A28" s="59" t="s">
        <v>357</v>
      </c>
      <c r="B28" s="111" t="s">
        <v>334</v>
      </c>
      <c r="C28" s="82">
        <v>653610</v>
      </c>
    </row>
    <row r="29" spans="2:3" ht="12.75">
      <c r="B29" s="59" t="s">
        <v>656</v>
      </c>
      <c r="C29" s="82">
        <f>SUM(C13:C28)</f>
        <v>6595300</v>
      </c>
    </row>
    <row r="37" ht="12.75">
      <c r="B37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290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45" customHeight="1">
      <c r="B8" s="187" t="s">
        <v>295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2.75" customHeight="1">
      <c r="A13" s="84" t="s">
        <v>341</v>
      </c>
      <c r="B13" s="85" t="s">
        <v>317</v>
      </c>
      <c r="C13" s="86">
        <v>94350</v>
      </c>
    </row>
    <row r="14" spans="1:3" ht="12.75" customHeight="1">
      <c r="A14" s="84" t="s">
        <v>342</v>
      </c>
      <c r="B14" s="85" t="s">
        <v>319</v>
      </c>
      <c r="C14" s="86">
        <v>80320</v>
      </c>
    </row>
    <row r="15" spans="1:3" ht="12.75">
      <c r="A15" s="59" t="s">
        <v>343</v>
      </c>
      <c r="B15" s="111" t="s">
        <v>320</v>
      </c>
      <c r="C15" s="82">
        <v>90260</v>
      </c>
    </row>
    <row r="16" spans="1:3" ht="12.75">
      <c r="A16" s="59" t="s">
        <v>344</v>
      </c>
      <c r="B16" s="111" t="s">
        <v>321</v>
      </c>
      <c r="C16" s="82">
        <v>68100</v>
      </c>
    </row>
    <row r="17" spans="1:3" ht="12.75">
      <c r="A17" s="59" t="s">
        <v>345</v>
      </c>
      <c r="B17" s="111" t="s">
        <v>322</v>
      </c>
      <c r="C17" s="82">
        <v>85290</v>
      </c>
    </row>
    <row r="18" spans="1:3" ht="12.75">
      <c r="A18" s="59" t="s">
        <v>346</v>
      </c>
      <c r="B18" s="111" t="s">
        <v>323</v>
      </c>
      <c r="C18" s="82">
        <v>73790</v>
      </c>
    </row>
    <row r="19" spans="1:5" ht="12.75">
      <c r="A19" s="59" t="s">
        <v>347</v>
      </c>
      <c r="B19" s="111" t="s">
        <v>324</v>
      </c>
      <c r="C19" s="82">
        <v>45990</v>
      </c>
      <c r="E19" t="s">
        <v>318</v>
      </c>
    </row>
    <row r="20" spans="1:3" ht="12.75">
      <c r="A20" s="59" t="s">
        <v>348</v>
      </c>
      <c r="B20" s="111" t="s">
        <v>325</v>
      </c>
      <c r="C20" s="82">
        <v>78610</v>
      </c>
    </row>
    <row r="21" spans="1:3" ht="12.75">
      <c r="A21" s="59" t="s">
        <v>349</v>
      </c>
      <c r="B21" s="111" t="s">
        <v>326</v>
      </c>
      <c r="C21" s="82">
        <v>136760</v>
      </c>
    </row>
    <row r="22" spans="1:3" ht="12.75">
      <c r="A22" s="59" t="s">
        <v>350</v>
      </c>
      <c r="B22" s="111" t="s">
        <v>327</v>
      </c>
      <c r="C22" s="82">
        <v>59030</v>
      </c>
    </row>
    <row r="23" spans="1:3" ht="12.75">
      <c r="A23" s="59" t="s">
        <v>351</v>
      </c>
      <c r="B23" s="111" t="s">
        <v>328</v>
      </c>
      <c r="C23" s="82">
        <v>55100</v>
      </c>
    </row>
    <row r="24" spans="1:3" ht="12.75">
      <c r="A24" s="59" t="s">
        <v>352</v>
      </c>
      <c r="B24" s="111" t="s">
        <v>329</v>
      </c>
      <c r="C24" s="82">
        <v>86170</v>
      </c>
    </row>
    <row r="25" spans="1:3" ht="12.75">
      <c r="A25" s="59" t="s">
        <v>353</v>
      </c>
      <c r="B25" s="111" t="s">
        <v>330</v>
      </c>
      <c r="C25" s="82">
        <v>96580</v>
      </c>
    </row>
    <row r="26" spans="1:3" ht="12.75">
      <c r="A26" s="59" t="s">
        <v>354</v>
      </c>
      <c r="B26" s="111" t="s">
        <v>331</v>
      </c>
      <c r="C26" s="82">
        <v>53230</v>
      </c>
    </row>
    <row r="27" spans="1:3" ht="12.75">
      <c r="A27" s="59" t="s">
        <v>355</v>
      </c>
      <c r="B27" s="111" t="s">
        <v>332</v>
      </c>
      <c r="C27" s="82">
        <v>679570</v>
      </c>
    </row>
    <row r="28" spans="1:3" ht="12.75">
      <c r="A28" s="59" t="s">
        <v>356</v>
      </c>
      <c r="B28" s="111" t="s">
        <v>333</v>
      </c>
      <c r="C28" s="82">
        <v>66700</v>
      </c>
    </row>
    <row r="29" spans="1:3" ht="12.75">
      <c r="A29" s="59" t="s">
        <v>357</v>
      </c>
      <c r="B29" s="111" t="s">
        <v>334</v>
      </c>
      <c r="C29" s="82">
        <v>128750</v>
      </c>
    </row>
    <row r="30" spans="2:3" ht="12.75">
      <c r="B30" s="59" t="s">
        <v>656</v>
      </c>
      <c r="C30" s="82">
        <f>SUM(C13:C29)</f>
        <v>1978600</v>
      </c>
    </row>
    <row r="38" ht="12.75">
      <c r="B38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291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25.5" customHeight="1">
      <c r="B8" s="188" t="s">
        <v>141</v>
      </c>
      <c r="C8" s="188"/>
    </row>
    <row r="9" spans="2:3" ht="12.75">
      <c r="B9" s="81"/>
      <c r="C9" s="81"/>
    </row>
    <row r="10" spans="2:3" ht="12.75">
      <c r="B10" s="81"/>
      <c r="C10" s="81"/>
    </row>
    <row r="11" spans="2:3" ht="12.75">
      <c r="B11" s="81"/>
      <c r="C11" s="81"/>
    </row>
    <row r="12" spans="1:3" ht="12.75">
      <c r="A12" s="83" t="s">
        <v>339</v>
      </c>
      <c r="B12" s="83" t="s">
        <v>340</v>
      </c>
      <c r="C12" s="83" t="s">
        <v>365</v>
      </c>
    </row>
    <row r="13" spans="1:3" ht="12.75">
      <c r="A13" s="59" t="s">
        <v>355</v>
      </c>
      <c r="B13" t="s">
        <v>332</v>
      </c>
      <c r="C13" s="82">
        <v>122000</v>
      </c>
    </row>
    <row r="14" spans="2:3" ht="12.75">
      <c r="B14" s="59" t="s">
        <v>656</v>
      </c>
      <c r="C14" s="82">
        <f>SUM(C13:C13)</f>
        <v>122000</v>
      </c>
    </row>
    <row r="18" ht="12.75">
      <c r="C18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B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292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40.5" customHeight="1">
      <c r="B8" s="187" t="s">
        <v>175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3.5" customHeight="1">
      <c r="A13" s="84" t="s">
        <v>341</v>
      </c>
      <c r="B13" t="s">
        <v>317</v>
      </c>
      <c r="C13" s="86">
        <v>41490</v>
      </c>
    </row>
    <row r="14" spans="1:3" ht="12.75" customHeight="1">
      <c r="A14" s="84" t="s">
        <v>342</v>
      </c>
      <c r="B14" s="85" t="s">
        <v>319</v>
      </c>
      <c r="C14" s="86">
        <v>41490</v>
      </c>
    </row>
    <row r="15" spans="1:3" ht="12" customHeight="1">
      <c r="A15" s="59" t="s">
        <v>343</v>
      </c>
      <c r="B15" t="s">
        <v>320</v>
      </c>
      <c r="C15" s="86">
        <v>103722</v>
      </c>
    </row>
    <row r="16" spans="1:3" ht="12.75">
      <c r="A16" s="59" t="s">
        <v>344</v>
      </c>
      <c r="B16" t="s">
        <v>321</v>
      </c>
      <c r="C16" s="86">
        <v>41490</v>
      </c>
    </row>
    <row r="17" spans="1:3" ht="12.75">
      <c r="A17" s="59" t="s">
        <v>345</v>
      </c>
      <c r="B17" t="s">
        <v>322</v>
      </c>
      <c r="C17" s="82">
        <v>103722</v>
      </c>
    </row>
    <row r="18" spans="1:3" ht="12.75">
      <c r="A18" s="59" t="s">
        <v>346</v>
      </c>
      <c r="B18" t="s">
        <v>323</v>
      </c>
      <c r="C18" s="82">
        <v>41490</v>
      </c>
    </row>
    <row r="19" spans="1:3" ht="12.75">
      <c r="A19" s="59" t="s">
        <v>347</v>
      </c>
      <c r="B19" t="s">
        <v>324</v>
      </c>
      <c r="C19" s="82">
        <v>41490</v>
      </c>
    </row>
    <row r="20" spans="1:3" ht="12.75">
      <c r="A20" s="59" t="s">
        <v>348</v>
      </c>
      <c r="B20" t="s">
        <v>325</v>
      </c>
      <c r="C20" s="82">
        <v>41490</v>
      </c>
    </row>
    <row r="21" spans="1:3" ht="12.75">
      <c r="A21" s="59" t="s">
        <v>349</v>
      </c>
      <c r="B21" t="s">
        <v>326</v>
      </c>
      <c r="C21" s="82">
        <v>103722</v>
      </c>
    </row>
    <row r="22" spans="1:3" ht="12.75">
      <c r="A22" s="59" t="s">
        <v>350</v>
      </c>
      <c r="B22" t="s">
        <v>327</v>
      </c>
      <c r="C22" s="82">
        <v>41490</v>
      </c>
    </row>
    <row r="23" spans="1:3" ht="12.75">
      <c r="A23" s="59" t="s">
        <v>351</v>
      </c>
      <c r="B23" t="s">
        <v>328</v>
      </c>
      <c r="C23" s="82">
        <v>41490</v>
      </c>
    </row>
    <row r="24" spans="1:3" ht="12.75">
      <c r="A24" s="59" t="s">
        <v>352</v>
      </c>
      <c r="B24" t="s">
        <v>10</v>
      </c>
      <c r="C24" s="82">
        <v>41490</v>
      </c>
    </row>
    <row r="25" spans="1:3" ht="12.75">
      <c r="A25" s="59" t="s">
        <v>353</v>
      </c>
      <c r="B25" t="s">
        <v>330</v>
      </c>
      <c r="C25" s="82">
        <v>103722</v>
      </c>
    </row>
    <row r="26" spans="1:3" ht="12.75">
      <c r="A26" s="59" t="s">
        <v>354</v>
      </c>
      <c r="B26" t="s">
        <v>331</v>
      </c>
      <c r="C26" s="82">
        <v>41490</v>
      </c>
    </row>
    <row r="27" spans="1:3" ht="12.75">
      <c r="A27" s="59" t="s">
        <v>355</v>
      </c>
      <c r="B27" t="s">
        <v>333</v>
      </c>
      <c r="C27" s="82">
        <v>41490</v>
      </c>
    </row>
    <row r="28" spans="1:3" ht="12.75">
      <c r="A28" s="59" t="s">
        <v>356</v>
      </c>
      <c r="B28" t="s">
        <v>334</v>
      </c>
      <c r="C28" s="82">
        <v>103722</v>
      </c>
    </row>
    <row r="29" spans="2:3" ht="12.75">
      <c r="B29" s="59" t="s">
        <v>656</v>
      </c>
      <c r="C29" s="82">
        <f>SUM(C13:C28)</f>
        <v>975000</v>
      </c>
    </row>
    <row r="33" ht="12.75">
      <c r="C33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4" sqref="B4:E4"/>
    </sheetView>
  </sheetViews>
  <sheetFormatPr defaultColWidth="9.140625" defaultRowHeight="12.75"/>
  <cols>
    <col min="1" max="1" width="4.421875" style="0" customWidth="1"/>
    <col min="2" max="2" width="39.7109375" style="0" customWidth="1"/>
    <col min="3" max="3" width="13.140625" style="0" customWidth="1"/>
    <col min="4" max="4" width="17.7109375" style="0" customWidth="1"/>
    <col min="5" max="5" width="16.57421875" style="0" customWidth="1"/>
  </cols>
  <sheetData>
    <row r="1" spans="2:5" ht="12.75">
      <c r="B1" s="181" t="s">
        <v>293</v>
      </c>
      <c r="C1" s="181"/>
      <c r="D1" s="181"/>
      <c r="E1" s="181"/>
    </row>
    <row r="2" spans="2:5" ht="12.75">
      <c r="B2" s="162" t="s">
        <v>361</v>
      </c>
      <c r="C2" s="162"/>
      <c r="D2" s="162"/>
      <c r="E2" s="162"/>
    </row>
    <row r="3" spans="2:5" ht="12.75">
      <c r="B3" s="162" t="s">
        <v>489</v>
      </c>
      <c r="C3" s="162"/>
      <c r="D3" s="162"/>
      <c r="E3" s="162"/>
    </row>
    <row r="4" spans="2:5" ht="12.75">
      <c r="B4" s="162" t="s">
        <v>118</v>
      </c>
      <c r="C4" s="162"/>
      <c r="D4" s="162"/>
      <c r="E4" s="162"/>
    </row>
    <row r="5" spans="2:5" ht="12.75">
      <c r="B5" s="162" t="s">
        <v>170</v>
      </c>
      <c r="C5" s="162"/>
      <c r="D5" s="162"/>
      <c r="E5" s="162"/>
    </row>
    <row r="6" spans="2:3" ht="12.75">
      <c r="B6" s="4"/>
      <c r="C6" s="4"/>
    </row>
    <row r="7" spans="2:4" ht="12.75">
      <c r="B7" s="182" t="s">
        <v>9</v>
      </c>
      <c r="C7" s="182"/>
      <c r="D7" s="182"/>
    </row>
    <row r="8" spans="2:4" ht="96.75" customHeight="1">
      <c r="B8" s="187" t="s">
        <v>183</v>
      </c>
      <c r="C8" s="187"/>
      <c r="D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5" ht="33" customHeight="1">
      <c r="A12" s="190" t="s">
        <v>339</v>
      </c>
      <c r="B12" s="192" t="s">
        <v>340</v>
      </c>
      <c r="C12" s="184" t="s">
        <v>365</v>
      </c>
      <c r="D12" s="189" t="s">
        <v>283</v>
      </c>
      <c r="E12" s="189"/>
    </row>
    <row r="13" spans="1:5" ht="144.75" customHeight="1">
      <c r="A13" s="191"/>
      <c r="B13" s="192"/>
      <c r="C13" s="184"/>
      <c r="D13" s="112" t="s">
        <v>284</v>
      </c>
      <c r="E13" s="112" t="s">
        <v>285</v>
      </c>
    </row>
    <row r="14" spans="1:5" ht="13.5" customHeight="1">
      <c r="A14" s="84" t="s">
        <v>341</v>
      </c>
      <c r="B14" t="s">
        <v>317</v>
      </c>
      <c r="C14" s="86">
        <f>D14+E14</f>
        <v>1670175</v>
      </c>
      <c r="D14" s="82">
        <v>1670175</v>
      </c>
      <c r="E14" s="82">
        <v>0</v>
      </c>
    </row>
    <row r="15" spans="1:5" ht="12.75">
      <c r="A15" s="59" t="s">
        <v>342</v>
      </c>
      <c r="B15" t="s">
        <v>319</v>
      </c>
      <c r="C15" s="86">
        <f aca="true" t="shared" si="0" ref="C15:C22">D15+E15</f>
        <v>1113450</v>
      </c>
      <c r="D15" s="82">
        <v>1113450</v>
      </c>
      <c r="E15" s="82">
        <v>0</v>
      </c>
    </row>
    <row r="16" spans="1:5" ht="12.75">
      <c r="A16" s="59" t="s">
        <v>343</v>
      </c>
      <c r="B16" t="s">
        <v>223</v>
      </c>
      <c r="C16" s="86">
        <f t="shared" si="0"/>
        <v>556725</v>
      </c>
      <c r="D16" s="82">
        <v>556725</v>
      </c>
      <c r="E16" s="82">
        <v>0</v>
      </c>
    </row>
    <row r="17" spans="1:5" ht="12.75">
      <c r="A17" s="59" t="s">
        <v>344</v>
      </c>
      <c r="B17" t="s">
        <v>321</v>
      </c>
      <c r="C17" s="86">
        <f t="shared" si="0"/>
        <v>1420725</v>
      </c>
      <c r="D17" s="82">
        <v>556725</v>
      </c>
      <c r="E17" s="82">
        <v>864000</v>
      </c>
    </row>
    <row r="18" spans="1:5" ht="12.75">
      <c r="A18" s="59" t="s">
        <v>346</v>
      </c>
      <c r="B18" t="s">
        <v>323</v>
      </c>
      <c r="C18" s="86">
        <f t="shared" si="0"/>
        <v>1420725</v>
      </c>
      <c r="D18" s="82">
        <v>556725</v>
      </c>
      <c r="E18" s="82">
        <v>864000</v>
      </c>
    </row>
    <row r="19" spans="1:5" ht="12.75">
      <c r="A19" s="59" t="s">
        <v>351</v>
      </c>
      <c r="B19" t="s">
        <v>328</v>
      </c>
      <c r="C19" s="86">
        <f t="shared" si="0"/>
        <v>864000</v>
      </c>
      <c r="D19" s="82">
        <v>0</v>
      </c>
      <c r="E19" s="82">
        <v>864000</v>
      </c>
    </row>
    <row r="20" spans="1:5" ht="12.75">
      <c r="A20" s="59" t="s">
        <v>354</v>
      </c>
      <c r="B20" t="s">
        <v>331</v>
      </c>
      <c r="C20" s="86">
        <f t="shared" si="0"/>
        <v>1113450</v>
      </c>
      <c r="D20" s="82">
        <v>1113450</v>
      </c>
      <c r="E20" s="82">
        <v>0</v>
      </c>
    </row>
    <row r="21" spans="1:5" ht="12.75">
      <c r="A21" s="59" t="s">
        <v>355</v>
      </c>
      <c r="B21" t="s">
        <v>332</v>
      </c>
      <c r="C21" s="86">
        <f t="shared" si="0"/>
        <v>2783625</v>
      </c>
      <c r="D21" s="82">
        <v>2783625</v>
      </c>
      <c r="E21" s="82">
        <v>0</v>
      </c>
    </row>
    <row r="22" spans="1:5" ht="12.75">
      <c r="A22" s="59" t="s">
        <v>357</v>
      </c>
      <c r="B22" t="s">
        <v>334</v>
      </c>
      <c r="C22" s="86">
        <f t="shared" si="0"/>
        <v>556725</v>
      </c>
      <c r="D22" s="82">
        <v>556725</v>
      </c>
      <c r="E22" s="82">
        <v>0</v>
      </c>
    </row>
    <row r="23" spans="2:5" ht="12.75">
      <c r="B23" s="59" t="s">
        <v>656</v>
      </c>
      <c r="C23" s="86">
        <f>D23+E23</f>
        <v>11499600</v>
      </c>
      <c r="D23" s="82">
        <f>SUM(D14:D22)</f>
        <v>8907600</v>
      </c>
      <c r="E23" s="82">
        <f>SUM(E14:E22)</f>
        <v>2592000</v>
      </c>
    </row>
  </sheetData>
  <mergeCells count="11">
    <mergeCell ref="B5:E5"/>
    <mergeCell ref="D12:E12"/>
    <mergeCell ref="A12:A13"/>
    <mergeCell ref="B12:B13"/>
    <mergeCell ref="C12:C13"/>
    <mergeCell ref="B8:D8"/>
    <mergeCell ref="B7:D7"/>
    <mergeCell ref="B1:E1"/>
    <mergeCell ref="B2:E2"/>
    <mergeCell ref="B3:E3"/>
    <mergeCell ref="B4:E4"/>
  </mergeCells>
  <printOptions/>
  <pageMargins left="0.85" right="0.3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8" sqref="G8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81" t="s">
        <v>140</v>
      </c>
      <c r="C1" s="181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84" customHeight="1">
      <c r="B8" s="187" t="s">
        <v>184</v>
      </c>
      <c r="C8" s="187"/>
    </row>
    <row r="9" spans="2:3" ht="17.25" customHeight="1">
      <c r="B9" s="81"/>
      <c r="C9" s="81"/>
    </row>
    <row r="10" spans="2:3" ht="12.75" customHeight="1">
      <c r="B10" s="81"/>
      <c r="C10" s="81"/>
    </row>
    <row r="11" spans="2:3" ht="12.75" customHeight="1">
      <c r="B11" s="81"/>
      <c r="C11" s="81"/>
    </row>
    <row r="12" spans="1:3" ht="20.25" customHeight="1">
      <c r="A12" s="83" t="s">
        <v>339</v>
      </c>
      <c r="B12" s="83" t="s">
        <v>340</v>
      </c>
      <c r="C12" s="83" t="s">
        <v>365</v>
      </c>
    </row>
    <row r="13" spans="1:3" ht="13.5" customHeight="1">
      <c r="A13" s="84" t="s">
        <v>341</v>
      </c>
      <c r="B13" t="s">
        <v>317</v>
      </c>
      <c r="C13" s="86">
        <v>167</v>
      </c>
    </row>
    <row r="14" spans="1:3" ht="12.75" customHeight="1">
      <c r="A14" s="84" t="s">
        <v>342</v>
      </c>
      <c r="B14" s="85" t="s">
        <v>319</v>
      </c>
      <c r="C14" s="86">
        <v>142</v>
      </c>
    </row>
    <row r="15" spans="1:3" ht="12" customHeight="1">
      <c r="A15" s="59" t="s">
        <v>343</v>
      </c>
      <c r="B15" t="s">
        <v>320</v>
      </c>
      <c r="C15" s="82">
        <v>160</v>
      </c>
    </row>
    <row r="16" spans="1:3" ht="12.75">
      <c r="A16" s="59" t="s">
        <v>344</v>
      </c>
      <c r="B16" t="s">
        <v>321</v>
      </c>
      <c r="C16" s="82">
        <v>120</v>
      </c>
    </row>
    <row r="17" spans="1:3" ht="12.75">
      <c r="A17" s="59" t="s">
        <v>345</v>
      </c>
      <c r="B17" t="s">
        <v>322</v>
      </c>
      <c r="C17" s="82">
        <v>151</v>
      </c>
    </row>
    <row r="18" spans="1:3" ht="12.75">
      <c r="A18" s="59" t="s">
        <v>346</v>
      </c>
      <c r="B18" t="s">
        <v>323</v>
      </c>
      <c r="C18" s="82">
        <v>130</v>
      </c>
    </row>
    <row r="19" spans="1:3" ht="12.75">
      <c r="A19" s="59" t="s">
        <v>347</v>
      </c>
      <c r="B19" t="s">
        <v>324</v>
      </c>
      <c r="C19" s="82">
        <v>81</v>
      </c>
    </row>
    <row r="20" spans="1:3" ht="12.75">
      <c r="A20" s="59" t="s">
        <v>348</v>
      </c>
      <c r="B20" t="s">
        <v>325</v>
      </c>
      <c r="C20" s="82">
        <v>139</v>
      </c>
    </row>
    <row r="21" spans="1:3" ht="12.75">
      <c r="A21" s="59" t="s">
        <v>349</v>
      </c>
      <c r="B21" t="s">
        <v>326</v>
      </c>
      <c r="C21" s="82">
        <v>244</v>
      </c>
    </row>
    <row r="22" spans="1:3" ht="12.75">
      <c r="A22" s="59" t="s">
        <v>350</v>
      </c>
      <c r="B22" t="s">
        <v>327</v>
      </c>
      <c r="C22" s="82">
        <v>104</v>
      </c>
    </row>
    <row r="23" spans="1:3" ht="12.75">
      <c r="A23" s="59" t="s">
        <v>351</v>
      </c>
      <c r="B23" t="s">
        <v>328</v>
      </c>
      <c r="C23" s="82">
        <v>97</v>
      </c>
    </row>
    <row r="24" spans="1:3" ht="12.75">
      <c r="A24" s="59" t="s">
        <v>352</v>
      </c>
      <c r="B24" t="s">
        <v>10</v>
      </c>
      <c r="C24" s="82">
        <v>152</v>
      </c>
    </row>
    <row r="25" spans="1:3" ht="12.75">
      <c r="A25" s="59" t="s">
        <v>353</v>
      </c>
      <c r="B25" t="s">
        <v>330</v>
      </c>
      <c r="C25" s="82">
        <v>171</v>
      </c>
    </row>
    <row r="26" spans="1:3" ht="12.75">
      <c r="A26" s="59" t="s">
        <v>354</v>
      </c>
      <c r="B26" t="s">
        <v>331</v>
      </c>
      <c r="C26" s="82">
        <v>94</v>
      </c>
    </row>
    <row r="27" spans="1:3" ht="12.75">
      <c r="A27" s="59" t="s">
        <v>355</v>
      </c>
      <c r="B27" t="s">
        <v>332</v>
      </c>
      <c r="C27" s="82">
        <v>1202</v>
      </c>
    </row>
    <row r="28" spans="1:3" ht="12.75">
      <c r="A28" s="59" t="s">
        <v>356</v>
      </c>
      <c r="B28" t="s">
        <v>333</v>
      </c>
      <c r="C28" s="82">
        <v>118</v>
      </c>
    </row>
    <row r="29" spans="1:3" ht="12.75">
      <c r="A29" s="59" t="s">
        <v>357</v>
      </c>
      <c r="B29" t="s">
        <v>334</v>
      </c>
      <c r="C29" s="82">
        <v>228</v>
      </c>
    </row>
    <row r="30" spans="2:6" ht="12.75">
      <c r="B30" s="59" t="s">
        <v>656</v>
      </c>
      <c r="C30" s="82">
        <f>SUM(C13:C29)</f>
        <v>3500</v>
      </c>
      <c r="F30" t="s">
        <v>318</v>
      </c>
    </row>
    <row r="34" ht="12.75">
      <c r="C34" t="s">
        <v>318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62" t="s">
        <v>63</v>
      </c>
      <c r="C1" s="162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57.75" customHeight="1">
      <c r="B8" s="187" t="s">
        <v>537</v>
      </c>
      <c r="C8" s="187"/>
    </row>
    <row r="9" spans="2:3" ht="12.75">
      <c r="B9" s="81"/>
      <c r="C9" s="81"/>
    </row>
    <row r="10" spans="2:3" ht="12.75">
      <c r="B10" s="81"/>
      <c r="C10" s="81"/>
    </row>
    <row r="11" spans="2:3" ht="12.75">
      <c r="B11" s="81"/>
      <c r="C11" s="81"/>
    </row>
    <row r="12" spans="1:3" ht="12.75">
      <c r="A12" s="83" t="s">
        <v>339</v>
      </c>
      <c r="B12" s="83" t="s">
        <v>340</v>
      </c>
      <c r="C12" s="83" t="s">
        <v>365</v>
      </c>
    </row>
    <row r="13" spans="1:3" ht="12.75">
      <c r="A13" s="84" t="s">
        <v>341</v>
      </c>
      <c r="B13" t="s">
        <v>317</v>
      </c>
      <c r="C13" s="86">
        <v>479040</v>
      </c>
    </row>
    <row r="14" spans="1:3" ht="12.75">
      <c r="A14" s="84" t="s">
        <v>342</v>
      </c>
      <c r="B14" s="85" t="s">
        <v>319</v>
      </c>
      <c r="C14" s="86">
        <v>407790</v>
      </c>
    </row>
    <row r="15" spans="1:3" ht="12.75">
      <c r="A15" s="59" t="s">
        <v>343</v>
      </c>
      <c r="B15" t="s">
        <v>320</v>
      </c>
      <c r="C15" s="82">
        <v>458260</v>
      </c>
    </row>
    <row r="16" spans="1:3" ht="12.75">
      <c r="A16" s="59" t="s">
        <v>344</v>
      </c>
      <c r="B16" t="s">
        <v>321</v>
      </c>
      <c r="C16" s="82">
        <v>345740</v>
      </c>
    </row>
    <row r="17" spans="1:3" ht="12.75">
      <c r="A17" s="59" t="s">
        <v>345</v>
      </c>
      <c r="B17" t="s">
        <v>322</v>
      </c>
      <c r="C17" s="82">
        <v>433030</v>
      </c>
    </row>
    <row r="18" spans="1:3" ht="12.75">
      <c r="A18" s="59" t="s">
        <v>346</v>
      </c>
      <c r="B18" t="s">
        <v>323</v>
      </c>
      <c r="C18" s="82">
        <v>374660</v>
      </c>
    </row>
    <row r="19" spans="1:3" ht="12.75">
      <c r="A19" s="59" t="s">
        <v>347</v>
      </c>
      <c r="B19" t="s">
        <v>324</v>
      </c>
      <c r="C19" s="82">
        <v>233470</v>
      </c>
    </row>
    <row r="20" spans="1:3" ht="12.75">
      <c r="A20" s="59" t="s">
        <v>348</v>
      </c>
      <c r="B20" t="s">
        <v>325</v>
      </c>
      <c r="C20" s="82">
        <v>399110</v>
      </c>
    </row>
    <row r="21" spans="1:3" ht="12.75">
      <c r="A21" s="59" t="s">
        <v>349</v>
      </c>
      <c r="B21" t="s">
        <v>326</v>
      </c>
      <c r="C21" s="82">
        <v>694370</v>
      </c>
    </row>
    <row r="22" spans="1:3" ht="12.75">
      <c r="A22" s="59" t="s">
        <v>350</v>
      </c>
      <c r="B22" t="s">
        <v>327</v>
      </c>
      <c r="C22" s="82">
        <v>299730</v>
      </c>
    </row>
    <row r="23" spans="1:3" ht="12.75">
      <c r="A23" s="59" t="s">
        <v>351</v>
      </c>
      <c r="B23" t="s">
        <v>328</v>
      </c>
      <c r="C23" s="82">
        <v>279740</v>
      </c>
    </row>
    <row r="24" spans="1:3" ht="12.75">
      <c r="A24" s="59" t="s">
        <v>352</v>
      </c>
      <c r="B24" t="s">
        <v>10</v>
      </c>
      <c r="C24" s="82">
        <v>437490</v>
      </c>
    </row>
    <row r="25" spans="1:3" ht="12.75">
      <c r="A25" s="59" t="s">
        <v>353</v>
      </c>
      <c r="B25" t="s">
        <v>330</v>
      </c>
      <c r="C25" s="82">
        <v>490340</v>
      </c>
    </row>
    <row r="26" spans="1:3" ht="12.75">
      <c r="A26" s="59" t="s">
        <v>354</v>
      </c>
      <c r="B26" t="s">
        <v>331</v>
      </c>
      <c r="C26" s="82">
        <v>270280</v>
      </c>
    </row>
    <row r="27" spans="1:3" ht="12.75">
      <c r="A27" s="59" t="s">
        <v>356</v>
      </c>
      <c r="B27" t="s">
        <v>333</v>
      </c>
      <c r="C27" s="82">
        <v>338640</v>
      </c>
    </row>
    <row r="28" spans="1:3" ht="12.75">
      <c r="A28" s="59" t="s">
        <v>357</v>
      </c>
      <c r="B28" t="s">
        <v>334</v>
      </c>
      <c r="C28" s="82">
        <v>653610</v>
      </c>
    </row>
    <row r="29" spans="2:3" ht="12.75">
      <c r="B29" s="59" t="s">
        <v>656</v>
      </c>
      <c r="C29" s="82">
        <f>SUM(C13:C28)</f>
        <v>6595300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62" t="s">
        <v>538</v>
      </c>
      <c r="C1" s="162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34.5" customHeight="1">
      <c r="B8" s="187" t="s">
        <v>543</v>
      </c>
      <c r="C8" s="187"/>
    </row>
    <row r="9" spans="2:3" ht="12.75">
      <c r="B9" s="81"/>
      <c r="C9" s="81"/>
    </row>
    <row r="10" spans="2:3" ht="12.75">
      <c r="B10" s="81"/>
      <c r="C10" s="81"/>
    </row>
    <row r="11" spans="2:3" ht="12.75">
      <c r="B11" s="81"/>
      <c r="C11" s="81"/>
    </row>
    <row r="12" spans="1:3" ht="12.75">
      <c r="A12" s="83" t="s">
        <v>339</v>
      </c>
      <c r="B12" s="83" t="s">
        <v>340</v>
      </c>
      <c r="C12" s="83" t="s">
        <v>365</v>
      </c>
    </row>
    <row r="13" spans="1:3" ht="12.75">
      <c r="A13" s="84" t="s">
        <v>341</v>
      </c>
      <c r="B13" t="s">
        <v>317</v>
      </c>
      <c r="C13" s="86">
        <v>145644</v>
      </c>
    </row>
    <row r="14" spans="1:3" ht="12.75">
      <c r="A14" s="59" t="s">
        <v>343</v>
      </c>
      <c r="B14" t="s">
        <v>320</v>
      </c>
      <c r="C14" s="82">
        <v>117604</v>
      </c>
    </row>
    <row r="15" spans="1:3" ht="12.75">
      <c r="A15" s="59" t="s">
        <v>344</v>
      </c>
      <c r="B15" t="s">
        <v>321</v>
      </c>
      <c r="C15" s="82">
        <v>151524</v>
      </c>
    </row>
    <row r="16" spans="1:3" ht="12.75">
      <c r="A16" s="59" t="s">
        <v>345</v>
      </c>
      <c r="B16" t="s">
        <v>322</v>
      </c>
      <c r="C16" s="82">
        <v>121101</v>
      </c>
    </row>
    <row r="17" spans="1:3" ht="12.75">
      <c r="A17" s="59" t="s">
        <v>346</v>
      </c>
      <c r="B17" t="s">
        <v>323</v>
      </c>
      <c r="C17" s="82">
        <v>5571</v>
      </c>
    </row>
    <row r="18" spans="1:3" ht="12.75">
      <c r="A18" s="59" t="s">
        <v>347</v>
      </c>
      <c r="B18" t="s">
        <v>324</v>
      </c>
      <c r="C18" s="82">
        <v>4178</v>
      </c>
    </row>
    <row r="19" spans="1:3" ht="12.75">
      <c r="A19" s="59" t="s">
        <v>348</v>
      </c>
      <c r="B19" t="s">
        <v>325</v>
      </c>
      <c r="C19" s="82">
        <v>119275</v>
      </c>
    </row>
    <row r="20" spans="1:3" ht="12.75">
      <c r="A20" s="59" t="s">
        <v>349</v>
      </c>
      <c r="B20" t="s">
        <v>326</v>
      </c>
      <c r="C20" s="82">
        <v>276772</v>
      </c>
    </row>
    <row r="21" spans="1:3" ht="12.75">
      <c r="A21" s="59" t="s">
        <v>350</v>
      </c>
      <c r="B21" t="s">
        <v>327</v>
      </c>
      <c r="C21" s="82">
        <v>5448</v>
      </c>
    </row>
    <row r="22" spans="1:3" ht="12.75">
      <c r="A22" s="59" t="s">
        <v>352</v>
      </c>
      <c r="B22" t="s">
        <v>10</v>
      </c>
      <c r="C22" s="82">
        <v>73843</v>
      </c>
    </row>
    <row r="23" spans="1:3" ht="12.75">
      <c r="A23" s="59" t="s">
        <v>353</v>
      </c>
      <c r="B23" t="s">
        <v>330</v>
      </c>
      <c r="C23" s="82">
        <v>110765</v>
      </c>
    </row>
    <row r="24" spans="1:3" ht="12.75">
      <c r="A24" s="59" t="s">
        <v>354</v>
      </c>
      <c r="B24" t="s">
        <v>331</v>
      </c>
      <c r="C24" s="82">
        <v>83870</v>
      </c>
    </row>
    <row r="25" spans="1:3" ht="12.75">
      <c r="A25" s="59" t="s">
        <v>355</v>
      </c>
      <c r="B25" t="s">
        <v>332</v>
      </c>
      <c r="C25" s="82">
        <v>1071056</v>
      </c>
    </row>
    <row r="26" spans="1:3" ht="12.75">
      <c r="A26" s="59" t="s">
        <v>356</v>
      </c>
      <c r="B26" t="s">
        <v>333</v>
      </c>
      <c r="C26" s="82">
        <v>126038</v>
      </c>
    </row>
    <row r="27" spans="1:3" ht="12.75">
      <c r="A27" s="59" t="s">
        <v>357</v>
      </c>
      <c r="B27" t="s">
        <v>334</v>
      </c>
      <c r="C27" s="82">
        <v>274111</v>
      </c>
    </row>
    <row r="28" spans="2:3" ht="12.75">
      <c r="B28" s="59" t="s">
        <v>656</v>
      </c>
      <c r="C28" s="82">
        <f>SUM(C13:C27)</f>
        <v>2686800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43">
      <selection activeCell="G42" sqref="G42"/>
    </sheetView>
  </sheetViews>
  <sheetFormatPr defaultColWidth="9.140625" defaultRowHeight="12.75"/>
  <cols>
    <col min="1" max="1" width="11.28125" style="0" customWidth="1"/>
    <col min="2" max="2" width="26.7109375" style="0" customWidth="1"/>
    <col min="3" max="3" width="45.7109375" style="0" customWidth="1"/>
  </cols>
  <sheetData>
    <row r="1" ht="12.75">
      <c r="C1" s="3" t="s">
        <v>8</v>
      </c>
    </row>
    <row r="2" ht="12.75">
      <c r="C2" s="3" t="s">
        <v>361</v>
      </c>
    </row>
    <row r="3" ht="12.75">
      <c r="C3" s="3" t="s">
        <v>489</v>
      </c>
    </row>
    <row r="4" ht="12.75">
      <c r="C4" s="3" t="s">
        <v>121</v>
      </c>
    </row>
    <row r="5" ht="12.75">
      <c r="C5" s="3" t="s">
        <v>170</v>
      </c>
    </row>
    <row r="6" ht="12.75">
      <c r="C6" s="3"/>
    </row>
    <row r="7" spans="1:3" ht="12.75">
      <c r="A7" s="164" t="s">
        <v>362</v>
      </c>
      <c r="B7" s="164"/>
      <c r="C7" s="164"/>
    </row>
    <row r="8" spans="1:3" ht="26.25" customHeight="1">
      <c r="A8" s="169" t="s">
        <v>122</v>
      </c>
      <c r="B8" s="169"/>
      <c r="C8" s="169"/>
    </row>
    <row r="9" spans="1:3" ht="12.75">
      <c r="A9" s="11"/>
      <c r="B9" s="11"/>
      <c r="C9" s="3"/>
    </row>
    <row r="10" spans="1:3" ht="26.25" customHeight="1">
      <c r="A10" s="167" t="s">
        <v>316</v>
      </c>
      <c r="B10" s="167"/>
      <c r="C10" s="168" t="s">
        <v>124</v>
      </c>
    </row>
    <row r="11" spans="1:3" ht="33.75">
      <c r="A11" s="7" t="s">
        <v>360</v>
      </c>
      <c r="B11" s="12" t="s">
        <v>123</v>
      </c>
      <c r="C11" s="168"/>
    </row>
    <row r="12" spans="1:3" ht="12.75">
      <c r="A12" s="74">
        <v>1</v>
      </c>
      <c r="B12" s="74">
        <v>2</v>
      </c>
      <c r="C12" s="74">
        <v>3</v>
      </c>
    </row>
    <row r="13" spans="1:3" ht="12.75">
      <c r="A13" s="97">
        <v>903</v>
      </c>
      <c r="B13" s="170" t="s">
        <v>32</v>
      </c>
      <c r="C13" s="171"/>
    </row>
    <row r="14" spans="1:3" s="114" customFormat="1" ht="80.25" customHeight="1">
      <c r="A14" s="113">
        <v>903</v>
      </c>
      <c r="B14" s="113" t="s">
        <v>185</v>
      </c>
      <c r="C14" s="115" t="s">
        <v>191</v>
      </c>
    </row>
    <row r="15" spans="1:3" s="114" customFormat="1" ht="67.5">
      <c r="A15" s="113">
        <v>903</v>
      </c>
      <c r="B15" s="113" t="s">
        <v>192</v>
      </c>
      <c r="C15" s="115" t="s">
        <v>193</v>
      </c>
    </row>
    <row r="16" spans="1:3" ht="78.75">
      <c r="A16" s="98">
        <v>903</v>
      </c>
      <c r="B16" s="99" t="s">
        <v>33</v>
      </c>
      <c r="C16" s="100" t="s">
        <v>82</v>
      </c>
    </row>
    <row r="17" spans="1:3" ht="78.75">
      <c r="A17" s="98">
        <v>903</v>
      </c>
      <c r="B17" s="99" t="s">
        <v>34</v>
      </c>
      <c r="C17" s="100" t="s">
        <v>499</v>
      </c>
    </row>
    <row r="18" spans="1:3" ht="56.25">
      <c r="A18" s="98">
        <v>903</v>
      </c>
      <c r="B18" s="99" t="s">
        <v>35</v>
      </c>
      <c r="C18" s="100" t="s">
        <v>36</v>
      </c>
    </row>
    <row r="19" spans="1:3" ht="45">
      <c r="A19" s="98">
        <v>903</v>
      </c>
      <c r="B19" s="99" t="s">
        <v>37</v>
      </c>
      <c r="C19" s="100" t="s">
        <v>38</v>
      </c>
    </row>
    <row r="20" spans="1:3" ht="67.5">
      <c r="A20" s="98">
        <v>903</v>
      </c>
      <c r="B20" s="99" t="s">
        <v>39</v>
      </c>
      <c r="C20" s="100" t="s">
        <v>500</v>
      </c>
    </row>
    <row r="21" spans="1:3" ht="56.25">
      <c r="A21" s="98">
        <v>903</v>
      </c>
      <c r="B21" s="99" t="s">
        <v>40</v>
      </c>
      <c r="C21" s="100" t="s">
        <v>501</v>
      </c>
    </row>
    <row r="22" spans="1:3" ht="33.75">
      <c r="A22" s="98">
        <v>903</v>
      </c>
      <c r="B22" s="99" t="s">
        <v>194</v>
      </c>
      <c r="C22" s="100" t="s">
        <v>195</v>
      </c>
    </row>
    <row r="23" spans="1:3" ht="67.5">
      <c r="A23" s="98">
        <v>903</v>
      </c>
      <c r="B23" s="99" t="s">
        <v>41</v>
      </c>
      <c r="C23" s="100" t="s">
        <v>488</v>
      </c>
    </row>
    <row r="24" spans="1:3" ht="67.5">
      <c r="A24" s="98">
        <v>903</v>
      </c>
      <c r="B24" s="99" t="s">
        <v>42</v>
      </c>
      <c r="C24" s="100" t="s">
        <v>502</v>
      </c>
    </row>
    <row r="25" spans="1:3" ht="67.5">
      <c r="A25" s="98">
        <v>903</v>
      </c>
      <c r="B25" s="99" t="s">
        <v>43</v>
      </c>
      <c r="C25" s="100" t="s">
        <v>83</v>
      </c>
    </row>
    <row r="26" spans="1:3" ht="67.5">
      <c r="A26" s="98">
        <v>903</v>
      </c>
      <c r="B26" s="99" t="s">
        <v>44</v>
      </c>
      <c r="C26" s="100" t="s">
        <v>45</v>
      </c>
    </row>
    <row r="27" spans="1:3" ht="67.5">
      <c r="A27" s="98">
        <v>903</v>
      </c>
      <c r="B27" s="99" t="s">
        <v>46</v>
      </c>
      <c r="C27" s="100" t="s">
        <v>494</v>
      </c>
    </row>
    <row r="28" spans="1:3" ht="78.75">
      <c r="A28" s="98">
        <v>903</v>
      </c>
      <c r="B28" s="99" t="s">
        <v>47</v>
      </c>
      <c r="C28" s="100" t="s">
        <v>520</v>
      </c>
    </row>
    <row r="29" spans="1:3" ht="45">
      <c r="A29" s="98">
        <v>903</v>
      </c>
      <c r="B29" s="99" t="s">
        <v>48</v>
      </c>
      <c r="C29" s="100" t="s">
        <v>49</v>
      </c>
    </row>
    <row r="30" spans="1:3" ht="45">
      <c r="A30" s="98">
        <v>903</v>
      </c>
      <c r="B30" s="99" t="s">
        <v>50</v>
      </c>
      <c r="C30" s="100" t="s">
        <v>51</v>
      </c>
    </row>
    <row r="31" spans="1:3" ht="45">
      <c r="A31" s="98">
        <v>903</v>
      </c>
      <c r="B31" s="99" t="s">
        <v>196</v>
      </c>
      <c r="C31" s="100" t="s">
        <v>52</v>
      </c>
    </row>
    <row r="32" spans="1:3" ht="45">
      <c r="A32" s="98">
        <v>903</v>
      </c>
      <c r="B32" s="99" t="s">
        <v>197</v>
      </c>
      <c r="C32" s="100" t="s">
        <v>157</v>
      </c>
    </row>
    <row r="33" spans="1:3" ht="22.5">
      <c r="A33" s="98">
        <v>903</v>
      </c>
      <c r="B33" s="99" t="s">
        <v>53</v>
      </c>
      <c r="C33" s="100" t="s">
        <v>54</v>
      </c>
    </row>
    <row r="34" spans="1:3" ht="33.75">
      <c r="A34" s="98">
        <v>903</v>
      </c>
      <c r="B34" s="99" t="s">
        <v>56</v>
      </c>
      <c r="C34" s="100" t="s">
        <v>57</v>
      </c>
    </row>
    <row r="35" spans="1:3" ht="22.5">
      <c r="A35" s="98">
        <v>903</v>
      </c>
      <c r="B35" s="99" t="s">
        <v>58</v>
      </c>
      <c r="C35" s="100" t="s">
        <v>59</v>
      </c>
    </row>
    <row r="36" spans="1:3" ht="22.5">
      <c r="A36" s="98">
        <v>903</v>
      </c>
      <c r="B36" s="99" t="s">
        <v>60</v>
      </c>
      <c r="C36" s="100" t="s">
        <v>61</v>
      </c>
    </row>
    <row r="37" spans="1:3" ht="33.75">
      <c r="A37" s="98">
        <v>903</v>
      </c>
      <c r="B37" s="99" t="s">
        <v>67</v>
      </c>
      <c r="C37" s="100" t="s">
        <v>68</v>
      </c>
    </row>
    <row r="38" spans="1:3" ht="12.75">
      <c r="A38" s="101">
        <v>903</v>
      </c>
      <c r="B38" s="172" t="s">
        <v>624</v>
      </c>
      <c r="C38" s="172"/>
    </row>
    <row r="39" spans="1:3" ht="33.75">
      <c r="A39" s="98">
        <v>903</v>
      </c>
      <c r="B39" s="99" t="s">
        <v>65</v>
      </c>
      <c r="C39" s="100" t="s">
        <v>66</v>
      </c>
    </row>
    <row r="40" spans="1:3" ht="33.75">
      <c r="A40" s="98">
        <v>903</v>
      </c>
      <c r="B40" s="99" t="s">
        <v>67</v>
      </c>
      <c r="C40" s="100" t="s">
        <v>68</v>
      </c>
    </row>
    <row r="41" spans="1:3" ht="12.75">
      <c r="A41" s="101">
        <v>955</v>
      </c>
      <c r="B41" s="166" t="s">
        <v>71</v>
      </c>
      <c r="C41" s="166"/>
    </row>
    <row r="42" spans="1:3" ht="33.75">
      <c r="A42" s="98">
        <v>955</v>
      </c>
      <c r="B42" s="99" t="s">
        <v>65</v>
      </c>
      <c r="C42" s="100" t="s">
        <v>66</v>
      </c>
    </row>
    <row r="43" spans="1:3" ht="33.75">
      <c r="A43" s="98">
        <v>955</v>
      </c>
      <c r="B43" s="99" t="s">
        <v>67</v>
      </c>
      <c r="C43" s="100" t="s">
        <v>68</v>
      </c>
    </row>
    <row r="44" spans="1:3" ht="12.75">
      <c r="A44" s="101">
        <v>974</v>
      </c>
      <c r="B44" s="166" t="s">
        <v>72</v>
      </c>
      <c r="C44" s="166"/>
    </row>
    <row r="45" spans="1:3" ht="33.75">
      <c r="A45" s="98">
        <v>955</v>
      </c>
      <c r="B45" s="99" t="s">
        <v>65</v>
      </c>
      <c r="C45" s="100" t="s">
        <v>66</v>
      </c>
    </row>
    <row r="46" spans="1:3" ht="33.75">
      <c r="A46" s="98">
        <v>955</v>
      </c>
      <c r="B46" s="99" t="s">
        <v>67</v>
      </c>
      <c r="C46" s="100" t="s">
        <v>68</v>
      </c>
    </row>
    <row r="47" spans="1:3" ht="12.75">
      <c r="A47" s="101">
        <v>992</v>
      </c>
      <c r="B47" s="166" t="s">
        <v>639</v>
      </c>
      <c r="C47" s="166"/>
    </row>
    <row r="48" spans="1:3" ht="33.75">
      <c r="A48" s="98">
        <v>992</v>
      </c>
      <c r="B48" s="99" t="s">
        <v>73</v>
      </c>
      <c r="C48" s="100" t="s">
        <v>74</v>
      </c>
    </row>
    <row r="49" spans="1:3" ht="33.75">
      <c r="A49" s="98">
        <v>992</v>
      </c>
      <c r="B49" s="99" t="s">
        <v>75</v>
      </c>
      <c r="C49" s="100" t="s">
        <v>76</v>
      </c>
    </row>
    <row r="50" spans="1:3" ht="42" customHeight="1">
      <c r="A50" s="98">
        <v>992</v>
      </c>
      <c r="B50" s="99" t="s">
        <v>55</v>
      </c>
      <c r="C50" s="100" t="s">
        <v>198</v>
      </c>
    </row>
    <row r="51" spans="1:3" ht="33.75">
      <c r="A51" s="98">
        <v>992</v>
      </c>
      <c r="B51" s="99" t="s">
        <v>56</v>
      </c>
      <c r="C51" s="100" t="s">
        <v>57</v>
      </c>
    </row>
    <row r="52" spans="1:3" ht="22.5">
      <c r="A52" s="98">
        <v>992</v>
      </c>
      <c r="B52" s="99" t="s">
        <v>58</v>
      </c>
      <c r="C52" s="100" t="s">
        <v>59</v>
      </c>
    </row>
    <row r="53" spans="1:3" ht="22.5">
      <c r="A53" s="98">
        <v>992</v>
      </c>
      <c r="B53" s="99" t="s">
        <v>60</v>
      </c>
      <c r="C53" s="100" t="s">
        <v>61</v>
      </c>
    </row>
    <row r="54" spans="1:3" ht="33.75">
      <c r="A54" s="98">
        <v>992</v>
      </c>
      <c r="B54" s="99" t="s">
        <v>62</v>
      </c>
      <c r="C54" s="100" t="s">
        <v>64</v>
      </c>
    </row>
  </sheetData>
  <mergeCells count="9">
    <mergeCell ref="B47:C47"/>
    <mergeCell ref="A10:B10"/>
    <mergeCell ref="C10:C11"/>
    <mergeCell ref="A7:C7"/>
    <mergeCell ref="A8:C8"/>
    <mergeCell ref="B44:C44"/>
    <mergeCell ref="B13:C13"/>
    <mergeCell ref="B38:C38"/>
    <mergeCell ref="B41:C41"/>
  </mergeCells>
  <printOptions/>
  <pageMargins left="0.9448818897637796" right="0.4724409448818898" top="0.2362204724409449" bottom="0.35433070866141736" header="0.1968503937007874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3">
      <selection activeCell="B4" sqref="B4:C4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28.7109375" style="0" customWidth="1"/>
  </cols>
  <sheetData>
    <row r="1" spans="2:3" ht="12.75">
      <c r="B1" s="162" t="s">
        <v>539</v>
      </c>
      <c r="C1" s="162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spans="2:3" ht="12.75">
      <c r="B6" s="4"/>
      <c r="C6" s="4"/>
    </row>
    <row r="7" spans="2:3" ht="12.75">
      <c r="B7" s="182" t="s">
        <v>9</v>
      </c>
      <c r="C7" s="182"/>
    </row>
    <row r="8" spans="2:3" ht="183.75" customHeight="1">
      <c r="B8" s="187" t="s">
        <v>544</v>
      </c>
      <c r="C8" s="187"/>
    </row>
    <row r="9" spans="2:3" ht="12.75">
      <c r="B9" s="81"/>
      <c r="C9" s="81"/>
    </row>
    <row r="10" spans="2:3" ht="12.75">
      <c r="B10" s="81"/>
      <c r="C10" s="81"/>
    </row>
    <row r="11" spans="2:3" ht="12.75">
      <c r="B11" s="81"/>
      <c r="C11" s="81"/>
    </row>
    <row r="12" spans="1:3" ht="12.75">
      <c r="A12" s="83" t="s">
        <v>339</v>
      </c>
      <c r="B12" s="83" t="s">
        <v>340</v>
      </c>
      <c r="C12" s="83" t="s">
        <v>365</v>
      </c>
    </row>
    <row r="13" spans="1:3" ht="12.75">
      <c r="A13" s="84" t="s">
        <v>341</v>
      </c>
      <c r="B13" t="s">
        <v>317</v>
      </c>
      <c r="C13" s="86">
        <v>36204</v>
      </c>
    </row>
    <row r="14" spans="1:3" ht="12.75">
      <c r="A14" s="84" t="s">
        <v>342</v>
      </c>
      <c r="B14" s="85" t="s">
        <v>319</v>
      </c>
      <c r="C14" s="86">
        <v>147834</v>
      </c>
    </row>
    <row r="15" spans="1:3" ht="12.75">
      <c r="A15" s="59" t="s">
        <v>343</v>
      </c>
      <c r="B15" t="s">
        <v>320</v>
      </c>
      <c r="C15" s="82">
        <v>162064</v>
      </c>
    </row>
    <row r="16" spans="1:3" ht="12.75">
      <c r="A16" s="59" t="s">
        <v>344</v>
      </c>
      <c r="B16" t="s">
        <v>321</v>
      </c>
      <c r="C16" s="82">
        <v>724650</v>
      </c>
    </row>
    <row r="17" spans="1:3" ht="12.75">
      <c r="A17" s="59" t="s">
        <v>345</v>
      </c>
      <c r="B17" t="s">
        <v>322</v>
      </c>
      <c r="C17" s="82">
        <v>54306</v>
      </c>
    </row>
    <row r="18" spans="1:3" ht="12.75">
      <c r="A18" s="59" t="s">
        <v>346</v>
      </c>
      <c r="B18" t="s">
        <v>323</v>
      </c>
      <c r="C18" s="82">
        <v>116694</v>
      </c>
    </row>
    <row r="19" spans="1:3" ht="12.75">
      <c r="A19" s="59" t="s">
        <v>347</v>
      </c>
      <c r="B19" t="s">
        <v>324</v>
      </c>
      <c r="C19" s="82">
        <v>93096</v>
      </c>
    </row>
    <row r="20" spans="1:3" ht="12.75">
      <c r="A20" s="59" t="s">
        <v>348</v>
      </c>
      <c r="B20" t="s">
        <v>325</v>
      </c>
      <c r="C20" s="82">
        <v>115970</v>
      </c>
    </row>
    <row r="21" spans="1:3" ht="12.75">
      <c r="A21" s="59" t="s">
        <v>349</v>
      </c>
      <c r="B21" t="s">
        <v>326</v>
      </c>
      <c r="C21" s="82">
        <v>794036</v>
      </c>
    </row>
    <row r="22" spans="1:3" ht="12.75">
      <c r="A22" s="59" t="s">
        <v>351</v>
      </c>
      <c r="B22" t="s">
        <v>328</v>
      </c>
      <c r="C22" s="82">
        <v>119208</v>
      </c>
    </row>
    <row r="23" spans="1:3" ht="12.75">
      <c r="A23" s="59" t="s">
        <v>352</v>
      </c>
      <c r="B23" t="s">
        <v>10</v>
      </c>
      <c r="C23" s="82">
        <v>290280</v>
      </c>
    </row>
    <row r="24" spans="1:3" ht="12.75">
      <c r="A24" s="59" t="s">
        <v>353</v>
      </c>
      <c r="B24" t="s">
        <v>330</v>
      </c>
      <c r="C24" s="82">
        <v>64650</v>
      </c>
    </row>
    <row r="25" spans="1:3" ht="12.75">
      <c r="A25" s="59" t="s">
        <v>354</v>
      </c>
      <c r="B25" t="s">
        <v>331</v>
      </c>
      <c r="C25" s="82">
        <v>18102</v>
      </c>
    </row>
    <row r="26" spans="1:3" ht="12.75">
      <c r="A26" s="59" t="s">
        <v>355</v>
      </c>
      <c r="B26" t="s">
        <v>332</v>
      </c>
      <c r="C26" s="82">
        <v>515670</v>
      </c>
    </row>
    <row r="27" spans="1:3" ht="12.75">
      <c r="A27" s="59" t="s">
        <v>356</v>
      </c>
      <c r="B27" t="s">
        <v>333</v>
      </c>
      <c r="C27" s="82">
        <v>147834</v>
      </c>
    </row>
    <row r="28" spans="1:3" ht="12.75">
      <c r="A28" s="59" t="s">
        <v>357</v>
      </c>
      <c r="B28" t="s">
        <v>334</v>
      </c>
      <c r="C28" s="82">
        <v>323502</v>
      </c>
    </row>
    <row r="29" spans="2:3" ht="12.75">
      <c r="B29" s="59" t="s">
        <v>656</v>
      </c>
      <c r="C29" s="82">
        <f>SUM(C13:C28)</f>
        <v>3724100</v>
      </c>
    </row>
  </sheetData>
  <mergeCells count="7">
    <mergeCell ref="B5:C5"/>
    <mergeCell ref="B7:C7"/>
    <mergeCell ref="B8:C8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6" sqref="C16"/>
    </sheetView>
  </sheetViews>
  <sheetFormatPr defaultColWidth="9.140625" defaultRowHeight="12.75"/>
  <cols>
    <col min="1" max="1" width="28.00390625" style="0" customWidth="1"/>
    <col min="2" max="2" width="35.57421875" style="0" customWidth="1"/>
    <col min="3" max="3" width="19.8515625" style="0" customWidth="1"/>
  </cols>
  <sheetData>
    <row r="1" spans="2:3" ht="12.75">
      <c r="B1" s="162" t="s">
        <v>540</v>
      </c>
      <c r="C1" s="162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118</v>
      </c>
      <c r="C4" s="162"/>
    </row>
    <row r="5" spans="2:3" ht="12.75">
      <c r="B5" s="162" t="s">
        <v>170</v>
      </c>
      <c r="C5" s="162"/>
    </row>
    <row r="6" ht="12.75">
      <c r="A6" t="s">
        <v>318</v>
      </c>
    </row>
    <row r="8" spans="1:3" ht="12.75">
      <c r="A8" s="182" t="s">
        <v>660</v>
      </c>
      <c r="B8" s="182"/>
      <c r="C8" s="182"/>
    </row>
    <row r="9" spans="1:3" ht="12.75">
      <c r="A9" s="182" t="s">
        <v>143</v>
      </c>
      <c r="B9" s="182"/>
      <c r="C9" s="182"/>
    </row>
    <row r="10" spans="1:3" ht="12.75">
      <c r="A10" s="182" t="s">
        <v>142</v>
      </c>
      <c r="B10" s="182"/>
      <c r="C10" s="182"/>
    </row>
    <row r="11" spans="1:3" ht="12.75">
      <c r="A11" s="59"/>
      <c r="B11" s="59"/>
      <c r="C11" s="59"/>
    </row>
    <row r="12" ht="12.75">
      <c r="C12" s="2" t="s">
        <v>422</v>
      </c>
    </row>
    <row r="13" spans="1:3" ht="38.25">
      <c r="A13" s="73" t="s">
        <v>316</v>
      </c>
      <c r="B13" s="73" t="s">
        <v>661</v>
      </c>
      <c r="C13" s="73" t="s">
        <v>662</v>
      </c>
    </row>
    <row r="14" spans="1:3" ht="51">
      <c r="A14" s="128" t="s">
        <v>279</v>
      </c>
      <c r="B14" s="128" t="s">
        <v>280</v>
      </c>
      <c r="C14" s="129">
        <v>-46410</v>
      </c>
    </row>
    <row r="15" spans="1:3" ht="25.5">
      <c r="A15" s="77" t="s">
        <v>671</v>
      </c>
      <c r="B15" s="76" t="s">
        <v>672</v>
      </c>
      <c r="C15" s="82">
        <v>1183634</v>
      </c>
    </row>
    <row r="16" spans="1:3" ht="38.25">
      <c r="A16" s="77" t="s">
        <v>22</v>
      </c>
      <c r="B16" s="88" t="s">
        <v>23</v>
      </c>
      <c r="C16" s="82">
        <v>14425</v>
      </c>
    </row>
    <row r="20" ht="12.75">
      <c r="E20" t="s">
        <v>318</v>
      </c>
    </row>
  </sheetData>
  <mergeCells count="8">
    <mergeCell ref="B1:C1"/>
    <mergeCell ref="B2:C2"/>
    <mergeCell ref="B3:C3"/>
    <mergeCell ref="B4:C4"/>
    <mergeCell ref="B5:C5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4" sqref="C4:D4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25.421875" style="0" customWidth="1"/>
    <col min="4" max="4" width="27.28125" style="0" customWidth="1"/>
  </cols>
  <sheetData>
    <row r="1" spans="3:4" ht="12.75">
      <c r="C1" s="162" t="s">
        <v>541</v>
      </c>
      <c r="D1" s="162"/>
    </row>
    <row r="2" spans="3:4" ht="12.75">
      <c r="C2" s="162" t="s">
        <v>361</v>
      </c>
      <c r="D2" s="162"/>
    </row>
    <row r="3" spans="3:4" ht="12.75">
      <c r="C3" s="162" t="s">
        <v>489</v>
      </c>
      <c r="D3" s="162"/>
    </row>
    <row r="4" spans="3:4" ht="12.75">
      <c r="C4" s="162" t="s">
        <v>118</v>
      </c>
      <c r="D4" s="162"/>
    </row>
    <row r="5" spans="3:4" ht="12.75">
      <c r="C5" s="162" t="s">
        <v>170</v>
      </c>
      <c r="D5" s="162"/>
    </row>
    <row r="8" spans="1:4" ht="12.75">
      <c r="A8" s="182" t="s">
        <v>657</v>
      </c>
      <c r="B8" s="182"/>
      <c r="C8" s="182"/>
      <c r="D8" s="182"/>
    </row>
    <row r="9" spans="1:4" ht="12.75">
      <c r="A9" s="182" t="s">
        <v>142</v>
      </c>
      <c r="B9" s="182"/>
      <c r="C9" s="182"/>
      <c r="D9" s="182"/>
    </row>
    <row r="10" spans="1:4" ht="12.75">
      <c r="A10" s="59"/>
      <c r="B10" s="59"/>
      <c r="C10" s="59"/>
      <c r="D10" s="59"/>
    </row>
    <row r="11" ht="12.75">
      <c r="D11" s="2" t="s">
        <v>422</v>
      </c>
    </row>
    <row r="12" spans="1:4" ht="25.5">
      <c r="A12" s="73" t="s">
        <v>339</v>
      </c>
      <c r="B12" s="73" t="s">
        <v>659</v>
      </c>
      <c r="C12" s="73" t="s">
        <v>663</v>
      </c>
      <c r="D12" s="73" t="s">
        <v>664</v>
      </c>
    </row>
    <row r="13" spans="1:4" ht="39.75" customHeight="1">
      <c r="A13" s="126" t="s">
        <v>341</v>
      </c>
      <c r="B13" s="127" t="s">
        <v>278</v>
      </c>
      <c r="C13" s="132">
        <v>0</v>
      </c>
      <c r="D13" s="133">
        <v>46410</v>
      </c>
    </row>
  </sheetData>
  <mergeCells count="7">
    <mergeCell ref="C5:D5"/>
    <mergeCell ref="A8:D8"/>
    <mergeCell ref="A9:D9"/>
    <mergeCell ref="C1:D1"/>
    <mergeCell ref="C2:D2"/>
    <mergeCell ref="C3:D3"/>
    <mergeCell ref="C4:D4"/>
  </mergeCells>
  <printOptions/>
  <pageMargins left="0.75" right="0.37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22.00390625" style="0" customWidth="1"/>
    <col min="4" max="4" width="17.00390625" style="0" customWidth="1"/>
    <col min="5" max="5" width="12.28125" style="0" customWidth="1"/>
  </cols>
  <sheetData>
    <row r="1" spans="3:5" ht="12.75">
      <c r="C1" s="162" t="s">
        <v>542</v>
      </c>
      <c r="D1" s="162"/>
      <c r="E1" s="162"/>
    </row>
    <row r="2" spans="3:5" ht="12.75">
      <c r="C2" s="162" t="s">
        <v>361</v>
      </c>
      <c r="D2" s="162"/>
      <c r="E2" s="162"/>
    </row>
    <row r="3" spans="3:5" ht="12.75">
      <c r="C3" s="162" t="s">
        <v>489</v>
      </c>
      <c r="D3" s="162"/>
      <c r="E3" s="162"/>
    </row>
    <row r="4" spans="3:5" ht="12.75">
      <c r="C4" s="162" t="s">
        <v>118</v>
      </c>
      <c r="D4" s="162"/>
      <c r="E4" s="162"/>
    </row>
    <row r="5" spans="3:5" ht="12.75">
      <c r="C5" s="162" t="s">
        <v>170</v>
      </c>
      <c r="D5" s="162"/>
      <c r="E5" s="162"/>
    </row>
    <row r="8" spans="1:4" ht="12.75">
      <c r="A8" s="182" t="s">
        <v>11</v>
      </c>
      <c r="B8" s="182"/>
      <c r="C8" s="182"/>
      <c r="D8" s="182"/>
    </row>
    <row r="9" spans="1:4" ht="26.25" customHeight="1">
      <c r="A9" s="187" t="s">
        <v>144</v>
      </c>
      <c r="B9" s="187"/>
      <c r="C9" s="187"/>
      <c r="D9" s="187"/>
    </row>
    <row r="10" spans="1:4" ht="26.25" customHeight="1">
      <c r="A10" s="1"/>
      <c r="B10" s="1"/>
      <c r="C10" s="1"/>
      <c r="D10" s="1"/>
    </row>
    <row r="11" spans="1:5" ht="25.5" customHeight="1">
      <c r="A11" s="81" t="s">
        <v>668</v>
      </c>
      <c r="B11" s="195" t="s">
        <v>146</v>
      </c>
      <c r="C11" s="195"/>
      <c r="D11" s="195"/>
      <c r="E11" s="195"/>
    </row>
    <row r="13" spans="1:5" ht="63.75">
      <c r="A13" s="73" t="s">
        <v>339</v>
      </c>
      <c r="B13" s="72" t="s">
        <v>665</v>
      </c>
      <c r="C13" s="73" t="s">
        <v>670</v>
      </c>
      <c r="D13" s="61" t="s">
        <v>667</v>
      </c>
      <c r="E13" s="61" t="s">
        <v>666</v>
      </c>
    </row>
    <row r="14" spans="2:5" ht="42" customHeight="1">
      <c r="B14" s="89" t="s">
        <v>24</v>
      </c>
      <c r="D14" s="82">
        <v>1000000</v>
      </c>
      <c r="E14" s="59" t="s">
        <v>296</v>
      </c>
    </row>
    <row r="16" spans="1:5" ht="27.75" customHeight="1">
      <c r="A16" s="193" t="s">
        <v>145</v>
      </c>
      <c r="B16" s="193"/>
      <c r="C16" s="193"/>
      <c r="D16" s="82">
        <v>1000000</v>
      </c>
      <c r="E16" s="59"/>
    </row>
    <row r="17" spans="1:3" ht="12.75" customHeight="1">
      <c r="A17" s="78"/>
      <c r="B17" s="78"/>
      <c r="C17" s="78"/>
    </row>
    <row r="18" spans="1:5" ht="25.5" customHeight="1">
      <c r="A18" s="134" t="s">
        <v>669</v>
      </c>
      <c r="B18" s="196" t="s">
        <v>148</v>
      </c>
      <c r="C18" s="196"/>
      <c r="D18" s="196"/>
      <c r="E18" s="196"/>
    </row>
    <row r="20" spans="1:5" ht="63.75">
      <c r="A20" s="73" t="s">
        <v>339</v>
      </c>
      <c r="B20" s="72" t="s">
        <v>665</v>
      </c>
      <c r="C20" s="73" t="s">
        <v>670</v>
      </c>
      <c r="D20" s="61" t="s">
        <v>667</v>
      </c>
      <c r="E20" s="61" t="s">
        <v>666</v>
      </c>
    </row>
    <row r="21" spans="2:5" ht="153">
      <c r="B21" s="76" t="s">
        <v>24</v>
      </c>
      <c r="C21" s="89" t="s">
        <v>84</v>
      </c>
      <c r="D21" s="82">
        <v>20000</v>
      </c>
      <c r="E21" s="59" t="s">
        <v>21</v>
      </c>
    </row>
    <row r="22" ht="12.75">
      <c r="D22" s="82"/>
    </row>
    <row r="23" spans="1:4" ht="26.25" customHeight="1">
      <c r="A23" s="193" t="s">
        <v>149</v>
      </c>
      <c r="B23" s="193"/>
      <c r="C23" s="193"/>
      <c r="D23" s="82">
        <v>20000</v>
      </c>
    </row>
    <row r="25" spans="1:5" ht="41.25" customHeight="1">
      <c r="A25" s="200" t="s">
        <v>150</v>
      </c>
      <c r="B25" s="200"/>
      <c r="C25" s="200"/>
      <c r="D25" s="200"/>
      <c r="E25" s="200"/>
    </row>
    <row r="27" spans="1:5" ht="42.75" customHeight="1">
      <c r="A27" s="197" t="s">
        <v>151</v>
      </c>
      <c r="B27" s="198"/>
      <c r="C27" s="197" t="s">
        <v>152</v>
      </c>
      <c r="D27" s="199"/>
      <c r="E27" s="198"/>
    </row>
    <row r="28" spans="1:5" ht="39" customHeight="1">
      <c r="A28" s="201" t="s">
        <v>1</v>
      </c>
      <c r="B28" s="201"/>
      <c r="C28" s="202">
        <v>0</v>
      </c>
      <c r="D28" s="202"/>
      <c r="E28" s="202"/>
    </row>
    <row r="29" spans="1:5" ht="30.75" customHeight="1">
      <c r="A29" s="193" t="s">
        <v>153</v>
      </c>
      <c r="B29" s="193"/>
      <c r="C29" s="194">
        <v>20000</v>
      </c>
      <c r="D29" s="194"/>
      <c r="E29" s="194"/>
    </row>
  </sheetData>
  <mergeCells count="18">
    <mergeCell ref="C28:E28"/>
    <mergeCell ref="A8:D8"/>
    <mergeCell ref="A9:D9"/>
    <mergeCell ref="C5:E5"/>
    <mergeCell ref="C1:E1"/>
    <mergeCell ref="C3:E3"/>
    <mergeCell ref="C4:E4"/>
    <mergeCell ref="C2:E2"/>
    <mergeCell ref="A29:B29"/>
    <mergeCell ref="C29:E29"/>
    <mergeCell ref="B11:E11"/>
    <mergeCell ref="B18:E18"/>
    <mergeCell ref="A16:C16"/>
    <mergeCell ref="A27:B27"/>
    <mergeCell ref="C27:E27"/>
    <mergeCell ref="A23:C23"/>
    <mergeCell ref="A25:E25"/>
    <mergeCell ref="A28:B28"/>
  </mergeCells>
  <printOptions/>
  <pageMargins left="0.75" right="0.32" top="0.45" bottom="0.51" header="0.27" footer="0.4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0">
      <selection activeCell="C4" sqref="C4"/>
    </sheetView>
  </sheetViews>
  <sheetFormatPr defaultColWidth="9.140625" defaultRowHeight="12.75"/>
  <cols>
    <col min="1" max="1" width="11.28125" style="0" customWidth="1"/>
    <col min="2" max="2" width="26.7109375" style="0" customWidth="1"/>
    <col min="3" max="3" width="45.7109375" style="0" customWidth="1"/>
  </cols>
  <sheetData>
    <row r="1" ht="12.75">
      <c r="C1" s="3" t="s">
        <v>7</v>
      </c>
    </row>
    <row r="2" ht="12.75">
      <c r="C2" s="3" t="s">
        <v>361</v>
      </c>
    </row>
    <row r="3" ht="12.75">
      <c r="C3" s="3" t="s">
        <v>489</v>
      </c>
    </row>
    <row r="4" ht="12.75">
      <c r="C4" s="3" t="s">
        <v>121</v>
      </c>
    </row>
    <row r="5" ht="12.75">
      <c r="C5" s="3" t="s">
        <v>170</v>
      </c>
    </row>
    <row r="6" ht="12.75">
      <c r="C6" s="3"/>
    </row>
    <row r="7" spans="1:3" ht="12.75">
      <c r="A7" s="164" t="s">
        <v>362</v>
      </c>
      <c r="B7" s="164"/>
      <c r="C7" s="164"/>
    </row>
    <row r="8" spans="1:3" ht="26.25" customHeight="1">
      <c r="A8" s="169" t="s">
        <v>125</v>
      </c>
      <c r="B8" s="169"/>
      <c r="C8" s="169"/>
    </row>
    <row r="9" spans="1:3" ht="12.75">
      <c r="A9" s="11"/>
      <c r="B9" s="11"/>
      <c r="C9" s="3"/>
    </row>
    <row r="10" spans="1:3" ht="26.25" customHeight="1">
      <c r="A10" s="167" t="s">
        <v>316</v>
      </c>
      <c r="B10" s="167"/>
      <c r="C10" s="168" t="s">
        <v>127</v>
      </c>
    </row>
    <row r="11" spans="1:3" ht="45">
      <c r="A11" s="7" t="s">
        <v>360</v>
      </c>
      <c r="B11" s="12" t="s">
        <v>126</v>
      </c>
      <c r="C11" s="168"/>
    </row>
    <row r="12" spans="1:3" ht="12.75">
      <c r="A12" s="74">
        <v>1</v>
      </c>
      <c r="B12" s="74">
        <v>2</v>
      </c>
      <c r="C12" s="74">
        <v>3</v>
      </c>
    </row>
    <row r="13" spans="1:3" ht="12.75">
      <c r="A13" s="105">
        <v>992</v>
      </c>
      <c r="B13" s="173" t="s">
        <v>639</v>
      </c>
      <c r="C13" s="173"/>
    </row>
    <row r="14" spans="1:3" ht="33.75">
      <c r="A14" s="106">
        <v>992</v>
      </c>
      <c r="B14" s="102" t="s">
        <v>77</v>
      </c>
      <c r="C14" s="107" t="s">
        <v>307</v>
      </c>
    </row>
    <row r="15" spans="1:3" ht="33.75">
      <c r="A15" s="106">
        <v>992</v>
      </c>
      <c r="B15" s="102" t="s">
        <v>78</v>
      </c>
      <c r="C15" s="107" t="s">
        <v>315</v>
      </c>
    </row>
    <row r="16" spans="1:3" ht="22.5">
      <c r="A16" s="98">
        <v>992</v>
      </c>
      <c r="B16" s="103" t="s">
        <v>79</v>
      </c>
      <c r="C16" s="100" t="s">
        <v>80</v>
      </c>
    </row>
    <row r="17" spans="1:3" ht="22.5">
      <c r="A17" s="98">
        <v>992</v>
      </c>
      <c r="B17" s="104" t="s">
        <v>81</v>
      </c>
      <c r="C17" s="100" t="s">
        <v>309</v>
      </c>
    </row>
    <row r="18" spans="1:3" ht="78.75">
      <c r="A18" s="27">
        <v>992</v>
      </c>
      <c r="B18" s="27" t="s">
        <v>308</v>
      </c>
      <c r="C18" s="47" t="s">
        <v>310</v>
      </c>
    </row>
    <row r="19" spans="1:3" ht="33.75">
      <c r="A19" s="27">
        <v>992</v>
      </c>
      <c r="B19" s="27" t="s">
        <v>199</v>
      </c>
      <c r="C19" s="47" t="s">
        <v>200</v>
      </c>
    </row>
    <row r="20" spans="1:3" ht="45">
      <c r="A20" s="27">
        <v>992</v>
      </c>
      <c r="B20" s="27" t="s">
        <v>313</v>
      </c>
      <c r="C20" s="47" t="s">
        <v>314</v>
      </c>
    </row>
    <row r="21" spans="1:3" ht="33.75">
      <c r="A21" s="27">
        <v>992</v>
      </c>
      <c r="B21" s="27" t="s">
        <v>311</v>
      </c>
      <c r="C21" s="47" t="s">
        <v>312</v>
      </c>
    </row>
    <row r="23" spans="1:3" ht="12.75">
      <c r="A23" s="11"/>
      <c r="B23" s="11"/>
      <c r="C23" s="11"/>
    </row>
    <row r="24" spans="1:3" ht="12.75">
      <c r="A24" s="11"/>
      <c r="B24" s="11"/>
      <c r="C24" s="11"/>
    </row>
    <row r="25" spans="1:3" ht="12.75">
      <c r="A25" s="11"/>
      <c r="B25" s="11"/>
      <c r="C25" s="11"/>
    </row>
    <row r="26" spans="1:3" ht="12.75">
      <c r="A26" s="11"/>
      <c r="B26" s="11"/>
      <c r="C26" s="11"/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11"/>
      <c r="B29" s="11"/>
      <c r="C29" s="11"/>
    </row>
    <row r="30" spans="1:3" ht="12.75">
      <c r="A30" s="11"/>
      <c r="B30" s="11"/>
      <c r="C30" s="11"/>
    </row>
    <row r="31" spans="1:3" ht="12.75">
      <c r="A31" s="11"/>
      <c r="B31" s="11"/>
      <c r="C31" s="11"/>
    </row>
    <row r="32" spans="1:3" ht="12.75">
      <c r="A32" s="11"/>
      <c r="B32" s="11"/>
      <c r="C32" s="11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5" spans="1:3" ht="12.75">
      <c r="A35" s="11"/>
      <c r="B35" s="11"/>
      <c r="C35" s="11"/>
    </row>
    <row r="36" spans="1:3" ht="12.75">
      <c r="A36" s="11"/>
      <c r="B36" s="11"/>
      <c r="C36" s="11"/>
    </row>
    <row r="37" spans="1:3" ht="12.75">
      <c r="A37" s="11"/>
      <c r="B37" s="11"/>
      <c r="C37" s="11"/>
    </row>
    <row r="38" spans="1:3" ht="12.75">
      <c r="A38" s="11"/>
      <c r="B38" s="11"/>
      <c r="C38" s="11"/>
    </row>
    <row r="39" spans="1:3" ht="12.75">
      <c r="A39" s="11"/>
      <c r="B39" s="11"/>
      <c r="C39" s="11"/>
    </row>
    <row r="40" spans="1:3" ht="12.75">
      <c r="A40" s="11"/>
      <c r="B40" s="11"/>
      <c r="C40" s="11"/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11"/>
      <c r="B43" s="11"/>
      <c r="C43" s="11"/>
    </row>
    <row r="44" spans="1:3" ht="12.75">
      <c r="A44" s="11"/>
      <c r="B44" s="11"/>
      <c r="C44" s="11"/>
    </row>
  </sheetData>
  <mergeCells count="5">
    <mergeCell ref="B13:C13"/>
    <mergeCell ref="A7:C7"/>
    <mergeCell ref="A8:C8"/>
    <mergeCell ref="A10:B10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9">
      <selection activeCell="C32" sqref="C32"/>
    </sheetView>
  </sheetViews>
  <sheetFormatPr defaultColWidth="9.140625" defaultRowHeight="12.75"/>
  <cols>
    <col min="1" max="1" width="25.00390625" style="0" customWidth="1"/>
    <col min="2" max="2" width="36.7109375" style="0" customWidth="1"/>
    <col min="3" max="3" width="16.57421875" style="6" customWidth="1"/>
  </cols>
  <sheetData>
    <row r="1" spans="2:3" ht="12.75">
      <c r="B1" s="162" t="s">
        <v>6</v>
      </c>
      <c r="C1" s="162"/>
    </row>
    <row r="2" spans="2:3" ht="12.75">
      <c r="B2" s="162" t="s">
        <v>361</v>
      </c>
      <c r="C2" s="162"/>
    </row>
    <row r="3" spans="2:3" ht="12.75">
      <c r="B3" s="162" t="s">
        <v>489</v>
      </c>
      <c r="C3" s="162"/>
    </row>
    <row r="4" spans="2:3" ht="12.75">
      <c r="B4" s="162" t="s">
        <v>128</v>
      </c>
      <c r="C4" s="162"/>
    </row>
    <row r="5" spans="2:3" ht="12.75">
      <c r="B5" s="162" t="s">
        <v>170</v>
      </c>
      <c r="C5" s="162"/>
    </row>
    <row r="6" spans="2:3" ht="12.75">
      <c r="B6" s="4"/>
      <c r="C6" s="5"/>
    </row>
    <row r="7" spans="1:3" ht="12.75">
      <c r="A7" s="15"/>
      <c r="B7" s="79" t="s">
        <v>380</v>
      </c>
      <c r="C7" s="80"/>
    </row>
    <row r="8" spans="1:3" ht="12.75">
      <c r="A8" s="164" t="s">
        <v>129</v>
      </c>
      <c r="B8" s="164"/>
      <c r="C8" s="164"/>
    </row>
    <row r="9" spans="1:3" ht="12.75">
      <c r="A9" s="11"/>
      <c r="B9" s="11"/>
      <c r="C9" s="13"/>
    </row>
    <row r="10" spans="1:3" ht="33.75">
      <c r="A10" s="14" t="s">
        <v>363</v>
      </c>
      <c r="B10" s="7" t="s">
        <v>364</v>
      </c>
      <c r="C10" s="21" t="s">
        <v>365</v>
      </c>
    </row>
    <row r="11" spans="1:3" ht="12.75">
      <c r="A11" s="75">
        <v>1</v>
      </c>
      <c r="B11" s="7">
        <v>2</v>
      </c>
      <c r="C11" s="21">
        <v>3</v>
      </c>
    </row>
    <row r="12" spans="1:3" ht="12.75">
      <c r="A12" s="15" t="s">
        <v>366</v>
      </c>
      <c r="B12" s="15" t="s">
        <v>367</v>
      </c>
      <c r="C12" s="16">
        <f>C13+C15+C18+C21+C22+C25+C27+C28+C29+C30</f>
        <v>127710690</v>
      </c>
    </row>
    <row r="13" spans="1:5" ht="12.75">
      <c r="A13" s="15" t="s">
        <v>368</v>
      </c>
      <c r="B13" s="15" t="s">
        <v>372</v>
      </c>
      <c r="C13" s="16">
        <f>C14</f>
        <v>113797600</v>
      </c>
      <c r="E13" t="s">
        <v>318</v>
      </c>
    </row>
    <row r="14" spans="1:3" ht="12.75">
      <c r="A14" s="11" t="s">
        <v>369</v>
      </c>
      <c r="B14" s="11" t="s">
        <v>370</v>
      </c>
      <c r="C14" s="13">
        <v>113797600</v>
      </c>
    </row>
    <row r="15" spans="1:3" ht="12.75">
      <c r="A15" s="15" t="s">
        <v>371</v>
      </c>
      <c r="B15" s="15" t="s">
        <v>373</v>
      </c>
      <c r="C15" s="16">
        <f>C16+C17</f>
        <v>6891290</v>
      </c>
    </row>
    <row r="16" spans="1:3" ht="22.5">
      <c r="A16" s="130" t="s">
        <v>374</v>
      </c>
      <c r="B16" s="17" t="s">
        <v>375</v>
      </c>
      <c r="C16" s="13">
        <v>6687690</v>
      </c>
    </row>
    <row r="17" spans="1:3" ht="12.75">
      <c r="A17" s="11" t="s">
        <v>376</v>
      </c>
      <c r="B17" s="11" t="s">
        <v>377</v>
      </c>
      <c r="C17" s="13">
        <v>203600</v>
      </c>
    </row>
    <row r="18" spans="1:3" ht="22.5">
      <c r="A18" s="15" t="s">
        <v>378</v>
      </c>
      <c r="B18" s="18" t="s">
        <v>379</v>
      </c>
      <c r="C18" s="16">
        <f>C19+C20</f>
        <v>131400</v>
      </c>
    </row>
    <row r="19" spans="1:3" ht="22.5">
      <c r="A19" s="130" t="s">
        <v>88</v>
      </c>
      <c r="B19" s="17" t="s">
        <v>86</v>
      </c>
      <c r="C19" s="13">
        <v>120500</v>
      </c>
    </row>
    <row r="20" spans="1:3" ht="12.75">
      <c r="A20" s="11" t="s">
        <v>87</v>
      </c>
      <c r="B20" s="11" t="s">
        <v>85</v>
      </c>
      <c r="C20" s="13">
        <v>10900</v>
      </c>
    </row>
    <row r="21" spans="1:3" ht="12.75">
      <c r="A21" s="15" t="s">
        <v>381</v>
      </c>
      <c r="B21" s="15" t="s">
        <v>382</v>
      </c>
      <c r="C21" s="16">
        <v>1549100</v>
      </c>
    </row>
    <row r="22" spans="1:3" ht="33.75">
      <c r="A22" s="131" t="s">
        <v>358</v>
      </c>
      <c r="B22" s="18" t="s">
        <v>359</v>
      </c>
      <c r="C22" s="16">
        <f>C23+C24</f>
        <v>186500</v>
      </c>
    </row>
    <row r="23" spans="1:3" ht="24" customHeight="1">
      <c r="A23" s="130" t="s">
        <v>383</v>
      </c>
      <c r="B23" s="87" t="s">
        <v>384</v>
      </c>
      <c r="C23" s="13">
        <v>30300</v>
      </c>
    </row>
    <row r="24" spans="1:3" ht="33.75">
      <c r="A24" s="130" t="s">
        <v>385</v>
      </c>
      <c r="B24" s="87" t="s">
        <v>386</v>
      </c>
      <c r="C24" s="13">
        <v>156200</v>
      </c>
    </row>
    <row r="25" spans="1:3" ht="22.5">
      <c r="A25" s="131" t="s">
        <v>387</v>
      </c>
      <c r="B25" s="18" t="s">
        <v>388</v>
      </c>
      <c r="C25" s="16">
        <f>C26</f>
        <v>427400</v>
      </c>
    </row>
    <row r="26" spans="1:3" ht="22.5">
      <c r="A26" s="130" t="s">
        <v>389</v>
      </c>
      <c r="B26" s="17" t="s">
        <v>390</v>
      </c>
      <c r="C26" s="13">
        <v>427400</v>
      </c>
    </row>
    <row r="27" spans="1:3" ht="22.5">
      <c r="A27" s="131" t="s">
        <v>89</v>
      </c>
      <c r="B27" s="18" t="s">
        <v>90</v>
      </c>
      <c r="C27" s="16">
        <v>499400</v>
      </c>
    </row>
    <row r="28" spans="1:3" ht="22.5">
      <c r="A28" s="131" t="s">
        <v>401</v>
      </c>
      <c r="B28" s="18" t="s">
        <v>402</v>
      </c>
      <c r="C28" s="16">
        <v>879500</v>
      </c>
    </row>
    <row r="29" spans="1:3" ht="12.75">
      <c r="A29" s="15" t="s">
        <v>403</v>
      </c>
      <c r="B29" s="18" t="s">
        <v>404</v>
      </c>
      <c r="C29" s="16">
        <v>2993300</v>
      </c>
    </row>
    <row r="30" spans="1:3" ht="12.75">
      <c r="A30" s="15" t="s">
        <v>91</v>
      </c>
      <c r="B30" s="18" t="s">
        <v>92</v>
      </c>
      <c r="C30" s="16">
        <v>355200</v>
      </c>
    </row>
    <row r="31" spans="1:3" ht="33.75">
      <c r="A31" s="131" t="s">
        <v>405</v>
      </c>
      <c r="B31" s="18" t="s">
        <v>406</v>
      </c>
      <c r="C31" s="16">
        <f>C32+C33+C34+C35</f>
        <v>258965420</v>
      </c>
    </row>
    <row r="32" spans="1:3" ht="22.5">
      <c r="A32" s="130" t="s">
        <v>407</v>
      </c>
      <c r="B32" s="17" t="s">
        <v>408</v>
      </c>
      <c r="C32" s="13">
        <v>50941500</v>
      </c>
    </row>
    <row r="33" spans="1:3" ht="22.5">
      <c r="A33" s="130" t="s">
        <v>93</v>
      </c>
      <c r="B33" s="17" t="s">
        <v>410</v>
      </c>
      <c r="C33" s="13">
        <v>57741100</v>
      </c>
    </row>
    <row r="34" spans="1:3" ht="22.5">
      <c r="A34" s="130" t="s">
        <v>94</v>
      </c>
      <c r="B34" s="17" t="s">
        <v>409</v>
      </c>
      <c r="C34" s="13">
        <v>143903000</v>
      </c>
    </row>
    <row r="35" spans="1:3" ht="12.75">
      <c r="A35" s="130" t="s">
        <v>69</v>
      </c>
      <c r="B35" s="17" t="s">
        <v>70</v>
      </c>
      <c r="C35" s="13">
        <v>6379820</v>
      </c>
    </row>
    <row r="36" spans="1:3" ht="22.5">
      <c r="A36" s="131" t="s">
        <v>411</v>
      </c>
      <c r="B36" s="18" t="s">
        <v>412</v>
      </c>
      <c r="C36" s="16">
        <v>22860979</v>
      </c>
    </row>
    <row r="37" spans="1:3" ht="12.75">
      <c r="A37" s="2" t="s">
        <v>656</v>
      </c>
      <c r="B37" s="11"/>
      <c r="C37" s="13">
        <f>C12+C31+C36</f>
        <v>409537089</v>
      </c>
    </row>
    <row r="40" ht="12.75">
      <c r="A40" t="s">
        <v>318</v>
      </c>
    </row>
  </sheetData>
  <mergeCells count="6">
    <mergeCell ref="A8:C8"/>
    <mergeCell ref="B1:C1"/>
    <mergeCell ref="B2:C2"/>
    <mergeCell ref="B3:C3"/>
    <mergeCell ref="B5:C5"/>
    <mergeCell ref="B4:C4"/>
  </mergeCells>
  <printOptions/>
  <pageMargins left="0.75" right="0.75" top="0.31" bottom="0.39" header="0.27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1">
      <selection activeCell="F37" sqref="F37"/>
    </sheetView>
  </sheetViews>
  <sheetFormatPr defaultColWidth="9.140625" defaultRowHeight="12.75"/>
  <cols>
    <col min="1" max="1" width="34.8515625" style="0" customWidth="1"/>
    <col min="2" max="2" width="4.8515625" style="22" customWidth="1"/>
    <col min="3" max="3" width="5.00390625" style="22" customWidth="1"/>
    <col min="4" max="4" width="12.421875" style="0" customWidth="1"/>
    <col min="5" max="5" width="15.421875" style="0" customWidth="1"/>
    <col min="6" max="6" width="18.421875" style="0" customWidth="1"/>
  </cols>
  <sheetData>
    <row r="1" spans="4:6" ht="12.75">
      <c r="D1" s="162" t="s">
        <v>5</v>
      </c>
      <c r="E1" s="162"/>
      <c r="F1" s="162"/>
    </row>
    <row r="2" spans="4:6" ht="12.75">
      <c r="D2" s="162" t="s">
        <v>361</v>
      </c>
      <c r="E2" s="162"/>
      <c r="F2" s="162"/>
    </row>
    <row r="3" spans="4:6" ht="12.75">
      <c r="D3" s="162" t="s">
        <v>489</v>
      </c>
      <c r="E3" s="162"/>
      <c r="F3" s="162"/>
    </row>
    <row r="4" spans="4:6" ht="12.75">
      <c r="D4" s="162" t="s">
        <v>121</v>
      </c>
      <c r="E4" s="162"/>
      <c r="F4" s="162"/>
    </row>
    <row r="5" spans="4:6" ht="12.75">
      <c r="D5" s="155" t="s">
        <v>170</v>
      </c>
      <c r="E5" s="155"/>
      <c r="F5" s="155"/>
    </row>
    <row r="6" spans="4:6" ht="12.75">
      <c r="D6" s="19"/>
      <c r="E6" s="19"/>
      <c r="F6" s="19"/>
    </row>
    <row r="7" spans="1:6" ht="12.75">
      <c r="A7" s="164" t="s">
        <v>471</v>
      </c>
      <c r="B7" s="164"/>
      <c r="C7" s="164"/>
      <c r="D7" s="164"/>
      <c r="E7" s="164"/>
      <c r="F7" s="164"/>
    </row>
    <row r="8" spans="1:6" ht="12.75">
      <c r="A8" s="164" t="s">
        <v>130</v>
      </c>
      <c r="B8" s="164"/>
      <c r="C8" s="164"/>
      <c r="D8" s="164"/>
      <c r="E8" s="164"/>
      <c r="F8" s="164"/>
    </row>
    <row r="9" spans="1:6" ht="12.75">
      <c r="A9" s="164" t="s">
        <v>420</v>
      </c>
      <c r="B9" s="164"/>
      <c r="C9" s="164"/>
      <c r="D9" s="164"/>
      <c r="E9" s="164"/>
      <c r="F9" s="164"/>
    </row>
    <row r="10" spans="1:6" ht="12.75">
      <c r="A10" s="156" t="s">
        <v>421</v>
      </c>
      <c r="B10" s="156"/>
      <c r="C10" s="156"/>
      <c r="D10" s="156"/>
      <c r="E10" s="156"/>
      <c r="F10" s="156"/>
    </row>
    <row r="11" spans="1:11" ht="12.75">
      <c r="A11" s="20"/>
      <c r="B11" s="23"/>
      <c r="C11" s="23"/>
      <c r="D11" s="20"/>
      <c r="E11" s="20"/>
      <c r="F11" s="31" t="s">
        <v>422</v>
      </c>
      <c r="K11" t="s">
        <v>318</v>
      </c>
    </row>
    <row r="12" spans="1:6" ht="12.75">
      <c r="A12" s="174" t="s">
        <v>419</v>
      </c>
      <c r="B12" s="158" t="s">
        <v>413</v>
      </c>
      <c r="C12" s="158" t="s">
        <v>414</v>
      </c>
      <c r="D12" s="174" t="s">
        <v>415</v>
      </c>
      <c r="E12" s="157" t="s">
        <v>416</v>
      </c>
      <c r="F12" s="157"/>
    </row>
    <row r="13" spans="1:6" ht="52.5" customHeight="1">
      <c r="A13" s="174"/>
      <c r="B13" s="158"/>
      <c r="C13" s="158"/>
      <c r="D13" s="174"/>
      <c r="E13" s="10" t="s">
        <v>417</v>
      </c>
      <c r="F13" s="10" t="s">
        <v>418</v>
      </c>
    </row>
    <row r="14" spans="1:6" ht="12.75" customHeight="1">
      <c r="A14" s="68">
        <v>1</v>
      </c>
      <c r="B14" s="69" t="s">
        <v>658</v>
      </c>
      <c r="C14" s="69" t="s">
        <v>635</v>
      </c>
      <c r="D14" s="68">
        <v>4</v>
      </c>
      <c r="E14" s="7">
        <v>5</v>
      </c>
      <c r="F14" s="7">
        <v>6</v>
      </c>
    </row>
    <row r="15" spans="1:6" ht="12.75">
      <c r="A15" s="26" t="s">
        <v>423</v>
      </c>
      <c r="B15" s="24" t="s">
        <v>424</v>
      </c>
      <c r="C15" s="24"/>
      <c r="D15" s="28">
        <f>E15+F15</f>
        <v>24057240</v>
      </c>
      <c r="E15" s="28">
        <f>E16+E17+E18+E19</f>
        <v>23907240</v>
      </c>
      <c r="F15" s="28">
        <f>F16+F17+F19</f>
        <v>150000</v>
      </c>
    </row>
    <row r="16" spans="1:6" ht="46.5" customHeight="1">
      <c r="A16" s="10" t="s">
        <v>425</v>
      </c>
      <c r="B16" s="24" t="s">
        <v>424</v>
      </c>
      <c r="C16" s="24" t="s">
        <v>426</v>
      </c>
      <c r="D16" s="28">
        <f>E16+F16</f>
        <v>16405760</v>
      </c>
      <c r="E16" s="28">
        <v>16255760</v>
      </c>
      <c r="F16" s="28">
        <v>150000</v>
      </c>
    </row>
    <row r="17" spans="1:6" ht="45">
      <c r="A17" s="25" t="s">
        <v>429</v>
      </c>
      <c r="B17" s="24" t="s">
        <v>424</v>
      </c>
      <c r="C17" s="24" t="s">
        <v>428</v>
      </c>
      <c r="D17" s="28">
        <f aca="true" t="shared" si="0" ref="D17:D50">E17+F17</f>
        <v>4115500</v>
      </c>
      <c r="E17" s="28">
        <v>4115500</v>
      </c>
      <c r="F17" s="28"/>
    </row>
    <row r="18" spans="1:6" ht="22.5">
      <c r="A18" s="25" t="s">
        <v>14</v>
      </c>
      <c r="B18" s="24" t="s">
        <v>424</v>
      </c>
      <c r="C18" s="24" t="s">
        <v>455</v>
      </c>
      <c r="D18" s="28">
        <f t="shared" si="0"/>
        <v>80000</v>
      </c>
      <c r="E18" s="28">
        <v>80000</v>
      </c>
      <c r="F18" s="28"/>
    </row>
    <row r="19" spans="1:8" ht="12.75">
      <c r="A19" s="8" t="s">
        <v>430</v>
      </c>
      <c r="B19" s="24" t="s">
        <v>424</v>
      </c>
      <c r="C19" s="24" t="s">
        <v>431</v>
      </c>
      <c r="D19" s="28">
        <f t="shared" si="0"/>
        <v>3455980</v>
      </c>
      <c r="E19" s="28">
        <v>3455980</v>
      </c>
      <c r="F19" s="28"/>
      <c r="H19" t="s">
        <v>318</v>
      </c>
    </row>
    <row r="20" spans="1:6" ht="22.5">
      <c r="A20" s="9" t="s">
        <v>432</v>
      </c>
      <c r="B20" s="24" t="s">
        <v>433</v>
      </c>
      <c r="C20" s="24"/>
      <c r="D20" s="28">
        <f t="shared" si="0"/>
        <v>330000</v>
      </c>
      <c r="E20" s="28">
        <f>E21+E22</f>
        <v>330000</v>
      </c>
      <c r="F20" s="28"/>
    </row>
    <row r="21" spans="1:6" ht="12.75">
      <c r="A21" s="8" t="s">
        <v>434</v>
      </c>
      <c r="B21" s="24" t="s">
        <v>433</v>
      </c>
      <c r="C21" s="24" t="s">
        <v>435</v>
      </c>
      <c r="D21" s="28">
        <f t="shared" si="0"/>
        <v>300000</v>
      </c>
      <c r="E21" s="28">
        <v>300000</v>
      </c>
      <c r="F21" s="28"/>
    </row>
    <row r="22" spans="1:6" ht="45">
      <c r="A22" s="10" t="s">
        <v>436</v>
      </c>
      <c r="B22" s="24" t="s">
        <v>433</v>
      </c>
      <c r="C22" s="24" t="s">
        <v>437</v>
      </c>
      <c r="D22" s="28">
        <f t="shared" si="0"/>
        <v>30000</v>
      </c>
      <c r="E22" s="28">
        <v>30000</v>
      </c>
      <c r="F22" s="28"/>
    </row>
    <row r="23" spans="1:6" ht="12.75">
      <c r="A23" s="26" t="s">
        <v>438</v>
      </c>
      <c r="B23" s="24" t="s">
        <v>426</v>
      </c>
      <c r="C23" s="24"/>
      <c r="D23" s="28">
        <f t="shared" si="0"/>
        <v>39807980</v>
      </c>
      <c r="E23" s="28">
        <f>E24+E25+E26+E27</f>
        <v>39807980</v>
      </c>
      <c r="F23" s="28"/>
    </row>
    <row r="24" spans="1:6" ht="12.75">
      <c r="A24" s="8" t="s">
        <v>439</v>
      </c>
      <c r="B24" s="24" t="s">
        <v>426</v>
      </c>
      <c r="C24" s="24" t="s">
        <v>427</v>
      </c>
      <c r="D24" s="28">
        <f t="shared" si="0"/>
        <v>1921690</v>
      </c>
      <c r="E24" s="28">
        <v>1921690</v>
      </c>
      <c r="F24" s="28"/>
    </row>
    <row r="25" spans="1:6" ht="12.75">
      <c r="A25" s="8" t="s">
        <v>440</v>
      </c>
      <c r="B25" s="24" t="s">
        <v>426</v>
      </c>
      <c r="C25" s="24" t="s">
        <v>441</v>
      </c>
      <c r="D25" s="28">
        <f t="shared" si="0"/>
        <v>37763200</v>
      </c>
      <c r="E25" s="28">
        <v>37763200</v>
      </c>
      <c r="F25" s="28"/>
    </row>
    <row r="26" spans="1:6" ht="12.75">
      <c r="A26" s="8" t="s">
        <v>106</v>
      </c>
      <c r="B26" s="24" t="s">
        <v>426</v>
      </c>
      <c r="C26" s="24" t="s">
        <v>451</v>
      </c>
      <c r="D26" s="28">
        <f t="shared" si="0"/>
        <v>108090</v>
      </c>
      <c r="E26" s="28">
        <v>108090</v>
      </c>
      <c r="F26" s="28"/>
    </row>
    <row r="27" spans="1:6" ht="22.5">
      <c r="A27" s="10" t="s">
        <v>442</v>
      </c>
      <c r="B27" s="24" t="s">
        <v>426</v>
      </c>
      <c r="C27" s="24" t="s">
        <v>443</v>
      </c>
      <c r="D27" s="28">
        <f t="shared" si="0"/>
        <v>15000</v>
      </c>
      <c r="E27" s="28">
        <v>15000</v>
      </c>
      <c r="F27" s="28"/>
    </row>
    <row r="28" spans="1:6" ht="12.75">
      <c r="A28" s="26" t="s">
        <v>222</v>
      </c>
      <c r="B28" s="24" t="s">
        <v>427</v>
      </c>
      <c r="C28" s="24"/>
      <c r="D28" s="28">
        <f t="shared" si="0"/>
        <v>1928800</v>
      </c>
      <c r="E28" s="28">
        <f>E29</f>
        <v>1928800</v>
      </c>
      <c r="F28" s="28"/>
    </row>
    <row r="29" spans="1:6" ht="12.75">
      <c r="A29" s="10" t="s">
        <v>103</v>
      </c>
      <c r="B29" s="24" t="s">
        <v>427</v>
      </c>
      <c r="C29" s="24" t="s">
        <v>433</v>
      </c>
      <c r="D29" s="28">
        <f t="shared" si="0"/>
        <v>1928800</v>
      </c>
      <c r="E29" s="28">
        <v>1928800</v>
      </c>
      <c r="F29" s="28"/>
    </row>
    <row r="30" spans="1:6" ht="12.75">
      <c r="A30" s="26" t="s">
        <v>27</v>
      </c>
      <c r="B30" s="24" t="s">
        <v>447</v>
      </c>
      <c r="C30" s="24"/>
      <c r="D30" s="28">
        <f t="shared" si="0"/>
        <v>188977174</v>
      </c>
      <c r="E30" s="28">
        <f>E31+E32+E33+E34</f>
        <v>175929000</v>
      </c>
      <c r="F30" s="28">
        <f>F31+F32+F33+F34</f>
        <v>13048174</v>
      </c>
    </row>
    <row r="31" spans="1:6" ht="12.75">
      <c r="A31" s="8" t="s">
        <v>444</v>
      </c>
      <c r="B31" s="24" t="s">
        <v>447</v>
      </c>
      <c r="C31" s="24" t="s">
        <v>424</v>
      </c>
      <c r="D31" s="28">
        <f t="shared" si="0"/>
        <v>38752408</v>
      </c>
      <c r="E31" s="28">
        <v>34043974</v>
      </c>
      <c r="F31" s="28">
        <v>4708434</v>
      </c>
    </row>
    <row r="32" spans="1:6" ht="12.75">
      <c r="A32" s="8" t="s">
        <v>445</v>
      </c>
      <c r="B32" s="24" t="s">
        <v>447</v>
      </c>
      <c r="C32" s="24" t="s">
        <v>435</v>
      </c>
      <c r="D32" s="28">
        <f t="shared" si="0"/>
        <v>145555783</v>
      </c>
      <c r="E32" s="28">
        <v>137818076</v>
      </c>
      <c r="F32" s="28">
        <v>7737707</v>
      </c>
    </row>
    <row r="33" spans="1:6" ht="12.75">
      <c r="A33" s="10" t="s">
        <v>446</v>
      </c>
      <c r="B33" s="24" t="s">
        <v>447</v>
      </c>
      <c r="C33" s="24" t="s">
        <v>447</v>
      </c>
      <c r="D33" s="28">
        <f t="shared" si="0"/>
        <v>910650</v>
      </c>
      <c r="E33" s="28">
        <v>319450</v>
      </c>
      <c r="F33" s="28">
        <v>591200</v>
      </c>
    </row>
    <row r="34" spans="1:6" ht="12.75">
      <c r="A34" s="10" t="s">
        <v>465</v>
      </c>
      <c r="B34" s="24" t="s">
        <v>447</v>
      </c>
      <c r="C34" s="24" t="s">
        <v>437</v>
      </c>
      <c r="D34" s="28">
        <f t="shared" si="0"/>
        <v>3758333</v>
      </c>
      <c r="E34" s="28">
        <v>3747500</v>
      </c>
      <c r="F34" s="28">
        <v>10833</v>
      </c>
    </row>
    <row r="35" spans="1:6" ht="22.5">
      <c r="A35" s="9" t="s">
        <v>28</v>
      </c>
      <c r="B35" s="24" t="s">
        <v>441</v>
      </c>
      <c r="C35" s="24"/>
      <c r="D35" s="28">
        <f t="shared" si="0"/>
        <v>7658825</v>
      </c>
      <c r="E35" s="28">
        <f>E36</f>
        <v>7171020</v>
      </c>
      <c r="F35" s="28">
        <f>F36</f>
        <v>487805</v>
      </c>
    </row>
    <row r="36" spans="1:6" ht="12.75">
      <c r="A36" s="8" t="s">
        <v>448</v>
      </c>
      <c r="B36" s="24" t="s">
        <v>441</v>
      </c>
      <c r="C36" s="24" t="s">
        <v>424</v>
      </c>
      <c r="D36" s="28">
        <f t="shared" si="0"/>
        <v>7658825</v>
      </c>
      <c r="E36" s="28">
        <v>7171020</v>
      </c>
      <c r="F36" s="28">
        <v>487805</v>
      </c>
    </row>
    <row r="37" spans="1:6" ht="22.5">
      <c r="A37" s="9" t="s">
        <v>29</v>
      </c>
      <c r="B37" s="24" t="s">
        <v>437</v>
      </c>
      <c r="C37" s="24"/>
      <c r="D37" s="28">
        <f>D38+D39+D40+D41+D42</f>
        <v>85472570</v>
      </c>
      <c r="E37" s="28">
        <f>E38+E39+E40+E41+E42</f>
        <v>76297570</v>
      </c>
      <c r="F37" s="28">
        <f>F38+F39+F40+F41+F42</f>
        <v>9175000</v>
      </c>
    </row>
    <row r="38" spans="1:6" ht="12.75">
      <c r="A38" s="8" t="s">
        <v>12</v>
      </c>
      <c r="B38" s="24" t="s">
        <v>437</v>
      </c>
      <c r="C38" s="24" t="s">
        <v>424</v>
      </c>
      <c r="D38" s="28">
        <f>E38+F38</f>
        <v>28950970</v>
      </c>
      <c r="E38" s="28">
        <v>28950970</v>
      </c>
      <c r="F38" s="71"/>
    </row>
    <row r="39" spans="1:6" ht="12.75">
      <c r="A39" s="8" t="s">
        <v>647</v>
      </c>
      <c r="B39" s="24" t="s">
        <v>437</v>
      </c>
      <c r="C39" s="24" t="s">
        <v>435</v>
      </c>
      <c r="D39" s="28">
        <f>E39+F39</f>
        <v>44143400</v>
      </c>
      <c r="E39" s="28">
        <v>34968400</v>
      </c>
      <c r="F39" s="28">
        <v>9175000</v>
      </c>
    </row>
    <row r="40" spans="1:6" ht="12.75">
      <c r="A40" s="8" t="s">
        <v>13</v>
      </c>
      <c r="B40" s="24" t="s">
        <v>437</v>
      </c>
      <c r="C40" s="24" t="s">
        <v>433</v>
      </c>
      <c r="D40" s="28">
        <f>E40+F40</f>
        <v>170000</v>
      </c>
      <c r="E40" s="28">
        <v>170000</v>
      </c>
      <c r="F40" s="28"/>
    </row>
    <row r="41" spans="1:6" ht="12.75">
      <c r="A41" s="8" t="s">
        <v>654</v>
      </c>
      <c r="B41" s="24" t="s">
        <v>437</v>
      </c>
      <c r="C41" s="24" t="s">
        <v>426</v>
      </c>
      <c r="D41" s="28">
        <f>E41+F41</f>
        <v>9685800</v>
      </c>
      <c r="E41" s="28">
        <v>9685800</v>
      </c>
      <c r="F41" s="28"/>
    </row>
    <row r="42" spans="1:6" ht="12.75">
      <c r="A42" s="8" t="s">
        <v>449</v>
      </c>
      <c r="B42" s="24" t="s">
        <v>437</v>
      </c>
      <c r="C42" s="24" t="s">
        <v>441</v>
      </c>
      <c r="D42" s="28">
        <f t="shared" si="0"/>
        <v>2522400</v>
      </c>
      <c r="E42" s="28">
        <v>2522400</v>
      </c>
      <c r="F42" s="28"/>
    </row>
    <row r="43" spans="1:6" ht="12.75">
      <c r="A43" s="26" t="s">
        <v>30</v>
      </c>
      <c r="B43" s="24" t="s">
        <v>451</v>
      </c>
      <c r="C43" s="24"/>
      <c r="D43" s="28">
        <f t="shared" si="0"/>
        <v>806200</v>
      </c>
      <c r="E43" s="28">
        <f>E44+E45+E46</f>
        <v>806200</v>
      </c>
      <c r="F43" s="28"/>
    </row>
    <row r="44" spans="1:6" ht="12.75">
      <c r="A44" s="8" t="s">
        <v>450</v>
      </c>
      <c r="B44" s="24" t="s">
        <v>451</v>
      </c>
      <c r="C44" s="24" t="s">
        <v>424</v>
      </c>
      <c r="D44" s="28">
        <f t="shared" si="0"/>
        <v>504000</v>
      </c>
      <c r="E44" s="28">
        <v>504000</v>
      </c>
      <c r="F44" s="28"/>
    </row>
    <row r="45" spans="1:6" ht="12.75">
      <c r="A45" s="8" t="s">
        <v>452</v>
      </c>
      <c r="B45" s="24" t="s">
        <v>451</v>
      </c>
      <c r="C45" s="24" t="s">
        <v>433</v>
      </c>
      <c r="D45" s="28">
        <f t="shared" si="0"/>
        <v>120000</v>
      </c>
      <c r="E45" s="28">
        <v>120000</v>
      </c>
      <c r="F45" s="28"/>
    </row>
    <row r="46" spans="1:6" ht="12.75">
      <c r="A46" s="8" t="s">
        <v>453</v>
      </c>
      <c r="B46" s="24" t="s">
        <v>451</v>
      </c>
      <c r="C46" s="24" t="s">
        <v>426</v>
      </c>
      <c r="D46" s="28">
        <f t="shared" si="0"/>
        <v>182200</v>
      </c>
      <c r="E46" s="28">
        <v>182200</v>
      </c>
      <c r="F46" s="28"/>
    </row>
    <row r="47" spans="1:6" ht="12.75">
      <c r="A47" s="26" t="s">
        <v>31</v>
      </c>
      <c r="B47" s="24"/>
      <c r="C47" s="24"/>
      <c r="D47" s="28">
        <f>D48+D49+D50</f>
        <v>61649949</v>
      </c>
      <c r="E47" s="28">
        <f>E48+E49+E50</f>
        <v>61649949</v>
      </c>
      <c r="F47" s="28"/>
    </row>
    <row r="48" spans="1:6" ht="24.75" customHeight="1">
      <c r="A48" s="10" t="s">
        <v>454</v>
      </c>
      <c r="B48" s="24" t="s">
        <v>455</v>
      </c>
      <c r="C48" s="24" t="s">
        <v>424</v>
      </c>
      <c r="D48" s="28">
        <f t="shared" si="0"/>
        <v>35608349</v>
      </c>
      <c r="E48" s="28">
        <v>35608349</v>
      </c>
      <c r="F48" s="28"/>
    </row>
    <row r="49" spans="1:6" ht="24.75" customHeight="1">
      <c r="A49" s="10" t="s">
        <v>25</v>
      </c>
      <c r="B49" s="24" t="s">
        <v>455</v>
      </c>
      <c r="C49" s="24" t="s">
        <v>435</v>
      </c>
      <c r="D49" s="28">
        <f t="shared" si="0"/>
        <v>13563500</v>
      </c>
      <c r="E49" s="28">
        <v>13563500</v>
      </c>
      <c r="F49" s="28"/>
    </row>
    <row r="50" spans="1:6" ht="33.75">
      <c r="A50" s="10" t="s">
        <v>464</v>
      </c>
      <c r="B50" s="24" t="s">
        <v>455</v>
      </c>
      <c r="C50" s="24" t="s">
        <v>433</v>
      </c>
      <c r="D50" s="28">
        <f t="shared" si="0"/>
        <v>12478100</v>
      </c>
      <c r="E50" s="28">
        <v>12478100</v>
      </c>
      <c r="F50" s="28"/>
    </row>
    <row r="51" spans="1:6" ht="12.75">
      <c r="A51" s="27" t="s">
        <v>656</v>
      </c>
      <c r="B51" s="24"/>
      <c r="C51" s="24"/>
      <c r="D51" s="28">
        <f>E51+F51</f>
        <v>410688738</v>
      </c>
      <c r="E51" s="28">
        <f>E15+E20+E23+E28+E30+E35+E37+E43+E47</f>
        <v>387827759</v>
      </c>
      <c r="F51" s="28">
        <f>F15+F20+F23+F28+F30+F35+F37+F43+F47</f>
        <v>22860979</v>
      </c>
    </row>
  </sheetData>
  <mergeCells count="14">
    <mergeCell ref="D1:F1"/>
    <mergeCell ref="D2:F2"/>
    <mergeCell ref="A8:F8"/>
    <mergeCell ref="A7:F7"/>
    <mergeCell ref="A12:A13"/>
    <mergeCell ref="D3:F3"/>
    <mergeCell ref="D4:F4"/>
    <mergeCell ref="D5:F5"/>
    <mergeCell ref="A9:F9"/>
    <mergeCell ref="A10:F10"/>
    <mergeCell ref="E12:F12"/>
    <mergeCell ref="D12:D13"/>
    <mergeCell ref="C12:C13"/>
    <mergeCell ref="B12:B13"/>
  </mergeCells>
  <printOptions/>
  <pageMargins left="1.04" right="0.44" top="0.34" bottom="0.35" header="0.22" footer="0.28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0"/>
  <sheetViews>
    <sheetView workbookViewId="0" topLeftCell="A229">
      <selection activeCell="F137" sqref="F137"/>
    </sheetView>
  </sheetViews>
  <sheetFormatPr defaultColWidth="9.140625" defaultRowHeight="12.75"/>
  <cols>
    <col min="1" max="1" width="34.7109375" style="11" customWidth="1"/>
    <col min="2" max="3" width="4.8515625" style="30" customWidth="1"/>
    <col min="4" max="4" width="7.8515625" style="30" customWidth="1"/>
    <col min="5" max="5" width="4.57421875" style="30" customWidth="1"/>
    <col min="6" max="6" width="11.7109375" style="34" customWidth="1"/>
    <col min="7" max="7" width="11.8515625" style="34" customWidth="1"/>
    <col min="8" max="8" width="12.57421875" style="34" customWidth="1"/>
  </cols>
  <sheetData>
    <row r="1" spans="4:8" ht="12.75">
      <c r="D1" s="162" t="s">
        <v>4</v>
      </c>
      <c r="E1" s="162"/>
      <c r="F1" s="162"/>
      <c r="G1" s="162"/>
      <c r="H1" s="162"/>
    </row>
    <row r="2" spans="4:8" ht="12.75">
      <c r="D2" s="162" t="s">
        <v>470</v>
      </c>
      <c r="E2" s="162"/>
      <c r="F2" s="162"/>
      <c r="G2" s="162"/>
      <c r="H2" s="162"/>
    </row>
    <row r="3" spans="4:8" ht="12.75">
      <c r="D3" s="162" t="s">
        <v>489</v>
      </c>
      <c r="E3" s="162"/>
      <c r="F3" s="162"/>
      <c r="G3" s="162"/>
      <c r="H3" s="162"/>
    </row>
    <row r="4" spans="4:8" ht="12.75">
      <c r="D4" s="162" t="s">
        <v>131</v>
      </c>
      <c r="E4" s="162"/>
      <c r="F4" s="162"/>
      <c r="G4" s="162"/>
      <c r="H4" s="162"/>
    </row>
    <row r="5" spans="4:8" ht="12.75">
      <c r="D5" s="162" t="s">
        <v>171</v>
      </c>
      <c r="E5" s="162"/>
      <c r="F5" s="162"/>
      <c r="G5" s="162"/>
      <c r="H5" s="162"/>
    </row>
    <row r="6" spans="4:8" ht="12.75">
      <c r="D6" s="32"/>
      <c r="E6" s="32"/>
      <c r="F6" s="33"/>
      <c r="G6" s="33"/>
      <c r="H6" s="33"/>
    </row>
    <row r="7" spans="1:8" ht="12.75">
      <c r="A7" s="164" t="s">
        <v>471</v>
      </c>
      <c r="B7" s="164"/>
      <c r="C7" s="164"/>
      <c r="D7" s="164"/>
      <c r="E7" s="164"/>
      <c r="F7" s="164"/>
      <c r="G7" s="164"/>
      <c r="H7" s="164"/>
    </row>
    <row r="8" spans="1:8" ht="12.75">
      <c r="A8" s="164" t="s">
        <v>132</v>
      </c>
      <c r="B8" s="164"/>
      <c r="C8" s="164"/>
      <c r="D8" s="164"/>
      <c r="E8" s="164"/>
      <c r="F8" s="164"/>
      <c r="G8" s="164"/>
      <c r="H8" s="164"/>
    </row>
    <row r="9" spans="1:8" ht="12.75">
      <c r="A9" s="164" t="s">
        <v>472</v>
      </c>
      <c r="B9" s="164"/>
      <c r="C9" s="164"/>
      <c r="D9" s="164"/>
      <c r="E9" s="164"/>
      <c r="F9" s="164"/>
      <c r="G9" s="164"/>
      <c r="H9" s="164"/>
    </row>
    <row r="10" spans="1:8" ht="12.75">
      <c r="A10" s="164" t="s">
        <v>473</v>
      </c>
      <c r="B10" s="164"/>
      <c r="C10" s="164"/>
      <c r="D10" s="164"/>
      <c r="E10" s="164"/>
      <c r="F10" s="164"/>
      <c r="G10" s="164"/>
      <c r="H10" s="164"/>
    </row>
    <row r="11" ht="12.75">
      <c r="H11" s="34" t="s">
        <v>422</v>
      </c>
    </row>
    <row r="12" spans="1:8" ht="12.75">
      <c r="A12" s="168" t="s">
        <v>419</v>
      </c>
      <c r="B12" s="160" t="s">
        <v>467</v>
      </c>
      <c r="C12" s="160" t="s">
        <v>414</v>
      </c>
      <c r="D12" s="160" t="s">
        <v>468</v>
      </c>
      <c r="E12" s="160" t="s">
        <v>469</v>
      </c>
      <c r="F12" s="161" t="s">
        <v>415</v>
      </c>
      <c r="G12" s="159" t="s">
        <v>416</v>
      </c>
      <c r="H12" s="159"/>
    </row>
    <row r="13" spans="1:11" ht="56.25">
      <c r="A13" s="168"/>
      <c r="B13" s="160"/>
      <c r="C13" s="160"/>
      <c r="D13" s="160"/>
      <c r="E13" s="160"/>
      <c r="F13" s="161"/>
      <c r="G13" s="35" t="s">
        <v>135</v>
      </c>
      <c r="H13" s="35" t="s">
        <v>466</v>
      </c>
      <c r="K13" t="s">
        <v>318</v>
      </c>
    </row>
    <row r="14" spans="1:8" ht="12.75">
      <c r="A14" s="27">
        <v>1</v>
      </c>
      <c r="B14" s="29">
        <v>2</v>
      </c>
      <c r="C14" s="29">
        <v>3</v>
      </c>
      <c r="D14" s="29">
        <v>4</v>
      </c>
      <c r="E14" s="29">
        <v>5</v>
      </c>
      <c r="F14" s="36">
        <v>6</v>
      </c>
      <c r="G14" s="36">
        <v>7</v>
      </c>
      <c r="H14" s="36">
        <v>8</v>
      </c>
    </row>
    <row r="15" spans="1:8" s="37" customFormat="1" ht="12.75">
      <c r="A15" s="26" t="s">
        <v>474</v>
      </c>
      <c r="B15" s="38" t="s">
        <v>424</v>
      </c>
      <c r="C15" s="38"/>
      <c r="D15" s="38"/>
      <c r="E15" s="38"/>
      <c r="F15" s="39">
        <f>F16+F30+F36+F40</f>
        <v>24057240</v>
      </c>
      <c r="G15" s="39">
        <f>G16+G30+G36+G40</f>
        <v>23907240</v>
      </c>
      <c r="H15" s="39">
        <f>H16+H30+H36+H40</f>
        <v>150000</v>
      </c>
    </row>
    <row r="16" spans="1:8" ht="60" customHeight="1">
      <c r="A16" s="10" t="s">
        <v>475</v>
      </c>
      <c r="B16" s="24" t="s">
        <v>424</v>
      </c>
      <c r="C16" s="24" t="s">
        <v>426</v>
      </c>
      <c r="D16" s="24"/>
      <c r="E16" s="24"/>
      <c r="F16" s="28">
        <f>F17</f>
        <v>16405760</v>
      </c>
      <c r="G16" s="28">
        <f>G17</f>
        <v>16255760</v>
      </c>
      <c r="H16" s="28">
        <f>H17</f>
        <v>150000</v>
      </c>
    </row>
    <row r="17" spans="1:8" ht="56.25">
      <c r="A17" s="10" t="s">
        <v>476</v>
      </c>
      <c r="B17" s="24" t="s">
        <v>424</v>
      </c>
      <c r="C17" s="24" t="s">
        <v>426</v>
      </c>
      <c r="D17" s="24" t="s">
        <v>627</v>
      </c>
      <c r="E17" s="24"/>
      <c r="F17" s="28">
        <f>F18+F20+F22+F24+F26+F28</f>
        <v>16405760</v>
      </c>
      <c r="G17" s="28">
        <f>G18+G20+G22+G24+G26+G28</f>
        <v>16255760</v>
      </c>
      <c r="H17" s="28">
        <f>H18+H20+H22+H24+H26+H28</f>
        <v>150000</v>
      </c>
    </row>
    <row r="18" spans="1:8" ht="12.75">
      <c r="A18" s="10" t="s">
        <v>477</v>
      </c>
      <c r="B18" s="24" t="s">
        <v>424</v>
      </c>
      <c r="C18" s="24" t="s">
        <v>426</v>
      </c>
      <c r="D18" s="24" t="s">
        <v>628</v>
      </c>
      <c r="E18" s="24"/>
      <c r="F18" s="28">
        <f>F19</f>
        <v>16029160</v>
      </c>
      <c r="G18" s="28">
        <f>G19</f>
        <v>15879160</v>
      </c>
      <c r="H18" s="28">
        <f>H19</f>
        <v>150000</v>
      </c>
    </row>
    <row r="19" spans="1:8" ht="22.5">
      <c r="A19" s="10" t="s">
        <v>478</v>
      </c>
      <c r="B19" s="24" t="s">
        <v>424</v>
      </c>
      <c r="C19" s="24" t="s">
        <v>426</v>
      </c>
      <c r="D19" s="24" t="s">
        <v>628</v>
      </c>
      <c r="E19" s="24" t="s">
        <v>480</v>
      </c>
      <c r="F19" s="28">
        <f>G19+H19</f>
        <v>16029160</v>
      </c>
      <c r="G19" s="28">
        <v>15879160</v>
      </c>
      <c r="H19" s="28">
        <v>150000</v>
      </c>
    </row>
    <row r="20" spans="1:8" ht="12.75">
      <c r="A20" s="10" t="s">
        <v>477</v>
      </c>
      <c r="B20" s="24" t="s">
        <v>424</v>
      </c>
      <c r="C20" s="24" t="s">
        <v>426</v>
      </c>
      <c r="D20" s="24" t="s">
        <v>629</v>
      </c>
      <c r="E20" s="24"/>
      <c r="F20" s="28">
        <f aca="true" t="shared" si="0" ref="F20:F27">G20+H20</f>
        <v>42800</v>
      </c>
      <c r="G20" s="28">
        <f>G21</f>
        <v>42800</v>
      </c>
      <c r="H20" s="28"/>
    </row>
    <row r="21" spans="1:8" ht="45">
      <c r="A21" s="10" t="s">
        <v>481</v>
      </c>
      <c r="B21" s="24" t="s">
        <v>424</v>
      </c>
      <c r="C21" s="24" t="s">
        <v>426</v>
      </c>
      <c r="D21" s="24" t="s">
        <v>629</v>
      </c>
      <c r="E21" s="24" t="s">
        <v>480</v>
      </c>
      <c r="F21" s="28">
        <f t="shared" si="0"/>
        <v>42800</v>
      </c>
      <c r="G21" s="28">
        <v>42800</v>
      </c>
      <c r="H21" s="28"/>
    </row>
    <row r="22" spans="1:8" ht="12.75">
      <c r="A22" s="10" t="s">
        <v>477</v>
      </c>
      <c r="B22" s="24" t="s">
        <v>424</v>
      </c>
      <c r="C22" s="24" t="s">
        <v>426</v>
      </c>
      <c r="D22" s="24" t="s">
        <v>630</v>
      </c>
      <c r="E22" s="24"/>
      <c r="F22" s="28">
        <f t="shared" si="0"/>
        <v>171200</v>
      </c>
      <c r="G22" s="28">
        <f>G23</f>
        <v>171200</v>
      </c>
      <c r="H22" s="28"/>
    </row>
    <row r="23" spans="1:8" ht="45">
      <c r="A23" s="10" t="s">
        <v>482</v>
      </c>
      <c r="B23" s="24" t="s">
        <v>424</v>
      </c>
      <c r="C23" s="24" t="s">
        <v>426</v>
      </c>
      <c r="D23" s="24" t="s">
        <v>630</v>
      </c>
      <c r="E23" s="24" t="s">
        <v>480</v>
      </c>
      <c r="F23" s="28">
        <f t="shared" si="0"/>
        <v>171200</v>
      </c>
      <c r="G23" s="28">
        <v>171200</v>
      </c>
      <c r="H23" s="28"/>
    </row>
    <row r="24" spans="1:8" ht="12.75">
      <c r="A24" s="10" t="s">
        <v>477</v>
      </c>
      <c r="B24" s="24" t="s">
        <v>424</v>
      </c>
      <c r="C24" s="24" t="s">
        <v>426</v>
      </c>
      <c r="D24" s="24" t="s">
        <v>632</v>
      </c>
      <c r="E24" s="24"/>
      <c r="F24" s="28">
        <f t="shared" si="0"/>
        <v>162300</v>
      </c>
      <c r="G24" s="28">
        <f>G25</f>
        <v>162300</v>
      </c>
      <c r="H24" s="28"/>
    </row>
    <row r="25" spans="1:8" ht="45">
      <c r="A25" s="10" t="s">
        <v>521</v>
      </c>
      <c r="B25" s="24" t="s">
        <v>424</v>
      </c>
      <c r="C25" s="24" t="s">
        <v>426</v>
      </c>
      <c r="D25" s="24" t="s">
        <v>632</v>
      </c>
      <c r="E25" s="24" t="s">
        <v>480</v>
      </c>
      <c r="F25" s="28">
        <f t="shared" si="0"/>
        <v>162300</v>
      </c>
      <c r="G25" s="28">
        <v>162300</v>
      </c>
      <c r="H25" s="28"/>
    </row>
    <row r="26" spans="1:8" ht="12.75">
      <c r="A26" s="10" t="s">
        <v>477</v>
      </c>
      <c r="B26" s="24" t="s">
        <v>424</v>
      </c>
      <c r="C26" s="24" t="s">
        <v>426</v>
      </c>
      <c r="D26" s="24" t="s">
        <v>633</v>
      </c>
      <c r="E26" s="24"/>
      <c r="F26" s="28">
        <f t="shared" si="0"/>
        <v>100</v>
      </c>
      <c r="G26" s="28">
        <f>G27</f>
        <v>100</v>
      </c>
      <c r="H26" s="28"/>
    </row>
    <row r="27" spans="1:8" ht="78.75">
      <c r="A27" s="10" t="s">
        <v>177</v>
      </c>
      <c r="B27" s="24" t="s">
        <v>424</v>
      </c>
      <c r="C27" s="24" t="s">
        <v>426</v>
      </c>
      <c r="D27" s="24" t="s">
        <v>633</v>
      </c>
      <c r="E27" s="24" t="s">
        <v>480</v>
      </c>
      <c r="F27" s="28">
        <f t="shared" si="0"/>
        <v>100</v>
      </c>
      <c r="G27" s="28">
        <v>100</v>
      </c>
      <c r="H27" s="28"/>
    </row>
    <row r="28" spans="1:8" ht="12.75">
      <c r="A28" s="10" t="s">
        <v>477</v>
      </c>
      <c r="B28" s="24" t="s">
        <v>424</v>
      </c>
      <c r="C28" s="24" t="s">
        <v>426</v>
      </c>
      <c r="D28" s="24" t="s">
        <v>281</v>
      </c>
      <c r="E28" s="24"/>
      <c r="F28" s="28">
        <f>F29</f>
        <v>200</v>
      </c>
      <c r="G28" s="28">
        <f>G29</f>
        <v>200</v>
      </c>
      <c r="H28" s="28"/>
    </row>
    <row r="29" spans="1:8" ht="78.75">
      <c r="A29" s="10" t="s">
        <v>176</v>
      </c>
      <c r="B29" s="24" t="s">
        <v>424</v>
      </c>
      <c r="C29" s="24" t="s">
        <v>426</v>
      </c>
      <c r="D29" s="24" t="s">
        <v>281</v>
      </c>
      <c r="E29" s="24" t="s">
        <v>480</v>
      </c>
      <c r="F29" s="28">
        <f>G29</f>
        <v>200</v>
      </c>
      <c r="G29" s="28">
        <v>200</v>
      </c>
      <c r="H29" s="28"/>
    </row>
    <row r="30" spans="1:8" ht="45">
      <c r="A30" s="10" t="s">
        <v>429</v>
      </c>
      <c r="B30" s="24" t="s">
        <v>424</v>
      </c>
      <c r="C30" s="24" t="s">
        <v>428</v>
      </c>
      <c r="D30" s="24"/>
      <c r="E30" s="24"/>
      <c r="F30" s="28">
        <f>F31</f>
        <v>4115500</v>
      </c>
      <c r="G30" s="28">
        <f>G31</f>
        <v>4115500</v>
      </c>
      <c r="H30" s="28"/>
    </row>
    <row r="31" spans="1:8" ht="56.25">
      <c r="A31" s="10" t="s">
        <v>476</v>
      </c>
      <c r="B31" s="24" t="s">
        <v>424</v>
      </c>
      <c r="C31" s="24" t="s">
        <v>428</v>
      </c>
      <c r="D31" s="24" t="s">
        <v>627</v>
      </c>
      <c r="E31" s="24"/>
      <c r="F31" s="28">
        <f>F32+F34</f>
        <v>4115500</v>
      </c>
      <c r="G31" s="28">
        <f>G32+G34</f>
        <v>4115500</v>
      </c>
      <c r="H31" s="28"/>
    </row>
    <row r="32" spans="1:8" ht="12.75">
      <c r="A32" s="10" t="s">
        <v>477</v>
      </c>
      <c r="B32" s="24" t="s">
        <v>424</v>
      </c>
      <c r="C32" s="24" t="s">
        <v>428</v>
      </c>
      <c r="D32" s="24" t="s">
        <v>628</v>
      </c>
      <c r="E32" s="24"/>
      <c r="F32" s="28">
        <f>F33</f>
        <v>3998000</v>
      </c>
      <c r="G32" s="28">
        <f>G33</f>
        <v>3998000</v>
      </c>
      <c r="H32" s="28"/>
    </row>
    <row r="33" spans="1:8" ht="22.5">
      <c r="A33" s="10" t="s">
        <v>478</v>
      </c>
      <c r="B33" s="24" t="s">
        <v>424</v>
      </c>
      <c r="C33" s="24" t="s">
        <v>428</v>
      </c>
      <c r="D33" s="24" t="s">
        <v>628</v>
      </c>
      <c r="E33" s="24" t="s">
        <v>480</v>
      </c>
      <c r="F33" s="28">
        <f>G33</f>
        <v>3998000</v>
      </c>
      <c r="G33" s="28">
        <v>3998000</v>
      </c>
      <c r="H33" s="28"/>
    </row>
    <row r="34" spans="1:8" ht="12.75">
      <c r="A34" s="10" t="s">
        <v>477</v>
      </c>
      <c r="B34" s="24" t="s">
        <v>424</v>
      </c>
      <c r="C34" s="24" t="s">
        <v>428</v>
      </c>
      <c r="D34" s="24" t="s">
        <v>640</v>
      </c>
      <c r="E34" s="24"/>
      <c r="F34" s="28">
        <f>G34</f>
        <v>117500</v>
      </c>
      <c r="G34" s="28">
        <f>G35</f>
        <v>117500</v>
      </c>
      <c r="H34" s="28"/>
    </row>
    <row r="35" spans="1:8" ht="45">
      <c r="A35" s="10" t="s">
        <v>522</v>
      </c>
      <c r="B35" s="24" t="s">
        <v>424</v>
      </c>
      <c r="C35" s="24" t="s">
        <v>428</v>
      </c>
      <c r="D35" s="24" t="s">
        <v>640</v>
      </c>
      <c r="E35" s="24" t="s">
        <v>480</v>
      </c>
      <c r="F35" s="28">
        <f>G35</f>
        <v>117500</v>
      </c>
      <c r="G35" s="28">
        <v>117500</v>
      </c>
      <c r="H35" s="28"/>
    </row>
    <row r="36" spans="1:8" ht="22.5">
      <c r="A36" s="10" t="s">
        <v>14</v>
      </c>
      <c r="B36" s="24" t="s">
        <v>424</v>
      </c>
      <c r="C36" s="24" t="s">
        <v>455</v>
      </c>
      <c r="D36" s="24"/>
      <c r="E36" s="24"/>
      <c r="F36" s="28">
        <f aca="true" t="shared" si="1" ref="F36:G38">F37</f>
        <v>80000</v>
      </c>
      <c r="G36" s="28">
        <f t="shared" si="1"/>
        <v>80000</v>
      </c>
      <c r="H36" s="28"/>
    </row>
    <row r="37" spans="1:8" ht="22.5">
      <c r="A37" s="10" t="s">
        <v>15</v>
      </c>
      <c r="B37" s="24" t="s">
        <v>424</v>
      </c>
      <c r="C37" s="24" t="s">
        <v>455</v>
      </c>
      <c r="D37" s="24" t="s">
        <v>16</v>
      </c>
      <c r="E37" s="24"/>
      <c r="F37" s="28">
        <f t="shared" si="1"/>
        <v>80000</v>
      </c>
      <c r="G37" s="28">
        <f t="shared" si="1"/>
        <v>80000</v>
      </c>
      <c r="H37" s="28"/>
    </row>
    <row r="38" spans="1:8" ht="22.5">
      <c r="A38" s="10" t="s">
        <v>17</v>
      </c>
      <c r="B38" s="24" t="s">
        <v>424</v>
      </c>
      <c r="C38" s="24" t="s">
        <v>455</v>
      </c>
      <c r="D38" s="24" t="s">
        <v>18</v>
      </c>
      <c r="E38" s="24"/>
      <c r="F38" s="28">
        <f t="shared" si="1"/>
        <v>80000</v>
      </c>
      <c r="G38" s="28">
        <f t="shared" si="1"/>
        <v>80000</v>
      </c>
      <c r="H38" s="28"/>
    </row>
    <row r="39" spans="1:8" ht="12.75">
      <c r="A39" s="10" t="s">
        <v>19</v>
      </c>
      <c r="B39" s="24" t="s">
        <v>424</v>
      </c>
      <c r="C39" s="24" t="s">
        <v>455</v>
      </c>
      <c r="D39" s="24" t="s">
        <v>18</v>
      </c>
      <c r="E39" s="24" t="s">
        <v>20</v>
      </c>
      <c r="F39" s="28">
        <f>G39</f>
        <v>80000</v>
      </c>
      <c r="G39" s="28">
        <v>80000</v>
      </c>
      <c r="H39" s="28"/>
    </row>
    <row r="40" spans="1:8" ht="12.75">
      <c r="A40" s="8" t="s">
        <v>430</v>
      </c>
      <c r="B40" s="24" t="s">
        <v>424</v>
      </c>
      <c r="C40" s="24" t="s">
        <v>431</v>
      </c>
      <c r="D40" s="24"/>
      <c r="E40" s="24"/>
      <c r="F40" s="28">
        <f>F41+F44+F47</f>
        <v>3455980</v>
      </c>
      <c r="G40" s="28">
        <f>G41+G44+G47</f>
        <v>3455980</v>
      </c>
      <c r="H40" s="28"/>
    </row>
    <row r="41" spans="1:9" ht="22.5">
      <c r="A41" s="10" t="s">
        <v>483</v>
      </c>
      <c r="B41" s="24" t="s">
        <v>424</v>
      </c>
      <c r="C41" s="24" t="s">
        <v>431</v>
      </c>
      <c r="D41" s="24" t="s">
        <v>479</v>
      </c>
      <c r="E41" s="24"/>
      <c r="F41" s="28">
        <f>F42</f>
        <v>1938600</v>
      </c>
      <c r="G41" s="28">
        <f>G42</f>
        <v>1938600</v>
      </c>
      <c r="H41" s="28"/>
      <c r="I41" t="s">
        <v>318</v>
      </c>
    </row>
    <row r="42" spans="1:8" ht="22.5">
      <c r="A42" s="10" t="s">
        <v>523</v>
      </c>
      <c r="B42" s="24" t="s">
        <v>424</v>
      </c>
      <c r="C42" s="24" t="s">
        <v>431</v>
      </c>
      <c r="D42" s="24" t="s">
        <v>95</v>
      </c>
      <c r="E42" s="24"/>
      <c r="F42" s="28">
        <f>F43</f>
        <v>1938600</v>
      </c>
      <c r="G42" s="28">
        <f>G43</f>
        <v>1938600</v>
      </c>
      <c r="H42" s="28"/>
    </row>
    <row r="43" spans="1:8" ht="22.5">
      <c r="A43" s="10" t="s">
        <v>524</v>
      </c>
      <c r="B43" s="24" t="s">
        <v>424</v>
      </c>
      <c r="C43" s="24" t="s">
        <v>431</v>
      </c>
      <c r="D43" s="24" t="s">
        <v>95</v>
      </c>
      <c r="E43" s="24" t="s">
        <v>525</v>
      </c>
      <c r="F43" s="28">
        <f>G43</f>
        <v>1938600</v>
      </c>
      <c r="G43" s="28">
        <v>1938600</v>
      </c>
      <c r="H43" s="28"/>
    </row>
    <row r="44" spans="1:8" ht="56.25">
      <c r="A44" s="10" t="s">
        <v>476</v>
      </c>
      <c r="B44" s="24" t="s">
        <v>424</v>
      </c>
      <c r="C44" s="24" t="s">
        <v>431</v>
      </c>
      <c r="D44" s="24" t="s">
        <v>627</v>
      </c>
      <c r="E44" s="24"/>
      <c r="F44" s="28">
        <f>F45</f>
        <v>1456380</v>
      </c>
      <c r="G44" s="28">
        <f>G45</f>
        <v>1456380</v>
      </c>
      <c r="H44" s="28"/>
    </row>
    <row r="45" spans="1:8" ht="22.5">
      <c r="A45" s="10" t="s">
        <v>526</v>
      </c>
      <c r="B45" s="24" t="s">
        <v>424</v>
      </c>
      <c r="C45" s="24" t="s">
        <v>431</v>
      </c>
      <c r="D45" s="24" t="s">
        <v>634</v>
      </c>
      <c r="E45" s="24"/>
      <c r="F45" s="28">
        <f>F46</f>
        <v>1456380</v>
      </c>
      <c r="G45" s="28">
        <f>G46</f>
        <v>1456380</v>
      </c>
      <c r="H45" s="28"/>
    </row>
    <row r="46" spans="1:8" ht="22.5">
      <c r="A46" s="10" t="s">
        <v>524</v>
      </c>
      <c r="B46" s="24" t="s">
        <v>424</v>
      </c>
      <c r="C46" s="24" t="s">
        <v>431</v>
      </c>
      <c r="D46" s="24" t="s">
        <v>634</v>
      </c>
      <c r="E46" s="24" t="s">
        <v>525</v>
      </c>
      <c r="F46" s="28">
        <f>G46</f>
        <v>1456380</v>
      </c>
      <c r="G46" s="28">
        <v>1456380</v>
      </c>
      <c r="H46" s="28"/>
    </row>
    <row r="47" spans="1:8" ht="33.75">
      <c r="A47" s="10" t="s">
        <v>625</v>
      </c>
      <c r="B47" s="24" t="s">
        <v>424</v>
      </c>
      <c r="C47" s="24" t="s">
        <v>431</v>
      </c>
      <c r="D47" s="24" t="s">
        <v>626</v>
      </c>
      <c r="E47" s="24"/>
      <c r="F47" s="28">
        <f>F48+F50</f>
        <v>61000</v>
      </c>
      <c r="G47" s="28">
        <f>G48+G50</f>
        <v>61000</v>
      </c>
      <c r="H47" s="28"/>
    </row>
    <row r="48" spans="1:8" ht="22.5">
      <c r="A48" s="10" t="s">
        <v>297</v>
      </c>
      <c r="B48" s="24" t="s">
        <v>424</v>
      </c>
      <c r="C48" s="24" t="s">
        <v>431</v>
      </c>
      <c r="D48" s="24" t="s">
        <v>528</v>
      </c>
      <c r="E48" s="24"/>
      <c r="F48" s="28">
        <f>F49</f>
        <v>41000</v>
      </c>
      <c r="G48" s="28">
        <f>G49</f>
        <v>41000</v>
      </c>
      <c r="H48" s="28"/>
    </row>
    <row r="49" spans="1:8" ht="22.5">
      <c r="A49" s="10" t="s">
        <v>478</v>
      </c>
      <c r="B49" s="24" t="s">
        <v>424</v>
      </c>
      <c r="C49" s="24" t="s">
        <v>431</v>
      </c>
      <c r="D49" s="24" t="s">
        <v>528</v>
      </c>
      <c r="E49" s="24" t="s">
        <v>480</v>
      </c>
      <c r="F49" s="28">
        <f>G49</f>
        <v>41000</v>
      </c>
      <c r="G49" s="28">
        <v>41000</v>
      </c>
      <c r="H49" s="28"/>
    </row>
    <row r="50" spans="1:8" ht="22.5">
      <c r="A50" s="10" t="s">
        <v>298</v>
      </c>
      <c r="B50" s="24" t="s">
        <v>424</v>
      </c>
      <c r="C50" s="24" t="s">
        <v>431</v>
      </c>
      <c r="D50" s="24" t="s">
        <v>299</v>
      </c>
      <c r="E50" s="24"/>
      <c r="F50" s="28">
        <f>F51</f>
        <v>20000</v>
      </c>
      <c r="G50" s="28">
        <f>G51</f>
        <v>20000</v>
      </c>
      <c r="H50" s="28"/>
    </row>
    <row r="51" spans="1:8" ht="22.5">
      <c r="A51" s="10" t="s">
        <v>478</v>
      </c>
      <c r="B51" s="24" t="s">
        <v>424</v>
      </c>
      <c r="C51" s="24" t="s">
        <v>431</v>
      </c>
      <c r="D51" s="24" t="s">
        <v>299</v>
      </c>
      <c r="E51" s="24" t="s">
        <v>480</v>
      </c>
      <c r="F51" s="28">
        <f>G51</f>
        <v>20000</v>
      </c>
      <c r="G51" s="28">
        <v>20000</v>
      </c>
      <c r="H51" s="28"/>
    </row>
    <row r="52" spans="1:8" s="37" customFormat="1" ht="22.5">
      <c r="A52" s="9" t="s">
        <v>529</v>
      </c>
      <c r="B52" s="38" t="s">
        <v>433</v>
      </c>
      <c r="C52" s="38"/>
      <c r="D52" s="38"/>
      <c r="E52" s="38"/>
      <c r="F52" s="39">
        <f>F53+F57</f>
        <v>330000</v>
      </c>
      <c r="G52" s="39">
        <f>G53+G57</f>
        <v>330000</v>
      </c>
      <c r="H52" s="39"/>
    </row>
    <row r="53" spans="1:8" ht="12.75">
      <c r="A53" s="10" t="s">
        <v>434</v>
      </c>
      <c r="B53" s="24" t="s">
        <v>433</v>
      </c>
      <c r="C53" s="24" t="s">
        <v>435</v>
      </c>
      <c r="D53" s="24"/>
      <c r="E53" s="24"/>
      <c r="F53" s="28">
        <f>F55</f>
        <v>300000</v>
      </c>
      <c r="G53" s="28">
        <f>G55</f>
        <v>300000</v>
      </c>
      <c r="H53" s="28"/>
    </row>
    <row r="54" spans="1:8" ht="22.5">
      <c r="A54" s="10" t="s">
        <v>530</v>
      </c>
      <c r="B54" s="24" t="s">
        <v>433</v>
      </c>
      <c r="C54" s="24" t="s">
        <v>435</v>
      </c>
      <c r="D54" s="24" t="s">
        <v>531</v>
      </c>
      <c r="E54" s="24"/>
      <c r="F54" s="28">
        <f>F55</f>
        <v>300000</v>
      </c>
      <c r="G54" s="28">
        <f>G55</f>
        <v>300000</v>
      </c>
      <c r="H54" s="28"/>
    </row>
    <row r="55" spans="1:8" ht="33.75">
      <c r="A55" s="10" t="s">
        <v>511</v>
      </c>
      <c r="B55" s="24" t="s">
        <v>433</v>
      </c>
      <c r="C55" s="24" t="s">
        <v>435</v>
      </c>
      <c r="D55" s="24" t="s">
        <v>503</v>
      </c>
      <c r="E55" s="24"/>
      <c r="F55" s="28">
        <f>F56</f>
        <v>300000</v>
      </c>
      <c r="G55" s="28">
        <f>G56</f>
        <v>300000</v>
      </c>
      <c r="H55" s="28"/>
    </row>
    <row r="56" spans="1:8" ht="22.5">
      <c r="A56" s="10" t="s">
        <v>478</v>
      </c>
      <c r="B56" s="24" t="s">
        <v>433</v>
      </c>
      <c r="C56" s="24" t="s">
        <v>435</v>
      </c>
      <c r="D56" s="24" t="s">
        <v>503</v>
      </c>
      <c r="E56" s="24" t="s">
        <v>480</v>
      </c>
      <c r="F56" s="28">
        <f>G56</f>
        <v>300000</v>
      </c>
      <c r="G56" s="28">
        <v>300000</v>
      </c>
      <c r="H56" s="28"/>
    </row>
    <row r="57" spans="1:8" ht="45">
      <c r="A57" s="10" t="s">
        <v>179</v>
      </c>
      <c r="B57" s="24" t="s">
        <v>433</v>
      </c>
      <c r="C57" s="24" t="s">
        <v>437</v>
      </c>
      <c r="D57" s="24"/>
      <c r="E57" s="24"/>
      <c r="F57" s="28">
        <f aca="true" t="shared" si="2" ref="F57:G59">F58</f>
        <v>30000</v>
      </c>
      <c r="G57" s="28">
        <f t="shared" si="2"/>
        <v>30000</v>
      </c>
      <c r="H57" s="28"/>
    </row>
    <row r="58" spans="1:8" ht="33.75">
      <c r="A58" s="10" t="s">
        <v>97</v>
      </c>
      <c r="B58" s="24" t="s">
        <v>433</v>
      </c>
      <c r="C58" s="24" t="s">
        <v>437</v>
      </c>
      <c r="D58" s="24" t="s">
        <v>98</v>
      </c>
      <c r="E58" s="24"/>
      <c r="F58" s="28">
        <f t="shared" si="2"/>
        <v>30000</v>
      </c>
      <c r="G58" s="28">
        <f t="shared" si="2"/>
        <v>30000</v>
      </c>
      <c r="H58" s="28"/>
    </row>
    <row r="59" spans="1:8" ht="45">
      <c r="A59" s="10" t="s">
        <v>99</v>
      </c>
      <c r="B59" s="24" t="s">
        <v>433</v>
      </c>
      <c r="C59" s="24" t="s">
        <v>437</v>
      </c>
      <c r="D59" s="24" t="s">
        <v>96</v>
      </c>
      <c r="E59" s="24"/>
      <c r="F59" s="28">
        <f t="shared" si="2"/>
        <v>30000</v>
      </c>
      <c r="G59" s="28">
        <f t="shared" si="2"/>
        <v>30000</v>
      </c>
      <c r="H59" s="28"/>
    </row>
    <row r="60" spans="1:10" ht="22.5">
      <c r="A60" s="10" t="s">
        <v>478</v>
      </c>
      <c r="B60" s="24" t="s">
        <v>433</v>
      </c>
      <c r="C60" s="24" t="s">
        <v>437</v>
      </c>
      <c r="D60" s="24" t="s">
        <v>96</v>
      </c>
      <c r="E60" s="24" t="s">
        <v>480</v>
      </c>
      <c r="F60" s="28">
        <f>G60</f>
        <v>30000</v>
      </c>
      <c r="G60" s="28">
        <v>30000</v>
      </c>
      <c r="H60" s="28"/>
      <c r="J60" t="s">
        <v>318</v>
      </c>
    </row>
    <row r="61" spans="1:10" s="37" customFormat="1" ht="12.75">
      <c r="A61" s="9" t="s">
        <v>532</v>
      </c>
      <c r="B61" s="38" t="s">
        <v>426</v>
      </c>
      <c r="C61" s="38"/>
      <c r="D61" s="38"/>
      <c r="E61" s="38"/>
      <c r="F61" s="39">
        <f>F62+F67+F71+F75</f>
        <v>39807980</v>
      </c>
      <c r="G61" s="39">
        <f>G62+G67+G71+G75</f>
        <v>39807980</v>
      </c>
      <c r="H61" s="39"/>
      <c r="J61" s="37" t="s">
        <v>318</v>
      </c>
    </row>
    <row r="62" spans="1:8" ht="12.75">
      <c r="A62" s="10" t="s">
        <v>439</v>
      </c>
      <c r="B62" s="24" t="s">
        <v>426</v>
      </c>
      <c r="C62" s="24" t="s">
        <v>427</v>
      </c>
      <c r="D62" s="24"/>
      <c r="E62" s="24"/>
      <c r="F62" s="28">
        <f>F64</f>
        <v>1921690</v>
      </c>
      <c r="G62" s="28">
        <f>G64</f>
        <v>1921690</v>
      </c>
      <c r="H62" s="28"/>
    </row>
    <row r="63" spans="1:8" ht="22.5">
      <c r="A63" s="10" t="s">
        <v>530</v>
      </c>
      <c r="B63" s="24" t="s">
        <v>426</v>
      </c>
      <c r="C63" s="24" t="s">
        <v>427</v>
      </c>
      <c r="D63" s="24" t="s">
        <v>531</v>
      </c>
      <c r="E63" s="24"/>
      <c r="F63" s="28"/>
      <c r="G63" s="28"/>
      <c r="H63" s="28"/>
    </row>
    <row r="64" spans="1:10" ht="67.5">
      <c r="A64" s="10" t="s">
        <v>100</v>
      </c>
      <c r="B64" s="24" t="s">
        <v>426</v>
      </c>
      <c r="C64" s="24" t="s">
        <v>427</v>
      </c>
      <c r="D64" s="24" t="s">
        <v>512</v>
      </c>
      <c r="E64" s="24"/>
      <c r="F64" s="28">
        <f>F65+F66</f>
        <v>1921690</v>
      </c>
      <c r="G64" s="28">
        <f>G65+G66</f>
        <v>1921690</v>
      </c>
      <c r="H64" s="28"/>
      <c r="J64" t="s">
        <v>318</v>
      </c>
    </row>
    <row r="65" spans="1:8" ht="12.75">
      <c r="A65" s="10" t="s">
        <v>545</v>
      </c>
      <c r="B65" s="24" t="s">
        <v>426</v>
      </c>
      <c r="C65" s="24" t="s">
        <v>427</v>
      </c>
      <c r="D65" s="24" t="s">
        <v>512</v>
      </c>
      <c r="E65" s="24" t="s">
        <v>546</v>
      </c>
      <c r="F65" s="28">
        <f>G65</f>
        <v>1836800</v>
      </c>
      <c r="G65" s="28">
        <v>1836800</v>
      </c>
      <c r="H65" s="28"/>
    </row>
    <row r="66" spans="1:8" ht="22.5">
      <c r="A66" s="25" t="s">
        <v>533</v>
      </c>
      <c r="B66" s="24" t="s">
        <v>426</v>
      </c>
      <c r="C66" s="24" t="s">
        <v>427</v>
      </c>
      <c r="D66" s="24" t="s">
        <v>512</v>
      </c>
      <c r="E66" s="24" t="s">
        <v>534</v>
      </c>
      <c r="F66" s="28">
        <f>G66</f>
        <v>84890</v>
      </c>
      <c r="G66" s="28">
        <v>84890</v>
      </c>
      <c r="H66" s="28"/>
    </row>
    <row r="67" spans="1:8" ht="12.75">
      <c r="A67" s="90" t="s">
        <v>440</v>
      </c>
      <c r="B67" s="91" t="s">
        <v>426</v>
      </c>
      <c r="C67" s="91" t="s">
        <v>437</v>
      </c>
      <c r="D67" s="91"/>
      <c r="E67" s="91"/>
      <c r="F67" s="92">
        <f>F68</f>
        <v>37763200</v>
      </c>
      <c r="G67" s="92">
        <f>G68</f>
        <v>37763200</v>
      </c>
      <c r="H67" s="28"/>
    </row>
    <row r="68" spans="1:8" ht="22.5">
      <c r="A68" s="90" t="s">
        <v>530</v>
      </c>
      <c r="B68" s="91" t="s">
        <v>426</v>
      </c>
      <c r="C68" s="91" t="s">
        <v>437</v>
      </c>
      <c r="D68" s="91" t="s">
        <v>531</v>
      </c>
      <c r="E68" s="91"/>
      <c r="F68" s="92">
        <f>F69</f>
        <v>37763200</v>
      </c>
      <c r="G68" s="92">
        <f>G69</f>
        <v>37763200</v>
      </c>
      <c r="H68" s="28"/>
    </row>
    <row r="69" spans="1:8" ht="12.75">
      <c r="A69" s="93" t="s">
        <v>513</v>
      </c>
      <c r="B69" s="91" t="s">
        <v>426</v>
      </c>
      <c r="C69" s="91" t="s">
        <v>437</v>
      </c>
      <c r="D69" s="91" t="s">
        <v>514</v>
      </c>
      <c r="E69" s="91"/>
      <c r="F69" s="92">
        <f>G69</f>
        <v>37763200</v>
      </c>
      <c r="G69" s="92">
        <f>G70</f>
        <v>37763200</v>
      </c>
      <c r="H69" s="28"/>
    </row>
    <row r="70" spans="1:8" ht="22.5">
      <c r="A70" s="108" t="s">
        <v>478</v>
      </c>
      <c r="B70" s="91" t="s">
        <v>426</v>
      </c>
      <c r="C70" s="91" t="s">
        <v>437</v>
      </c>
      <c r="D70" s="91" t="s">
        <v>514</v>
      </c>
      <c r="E70" s="91" t="s">
        <v>480</v>
      </c>
      <c r="F70" s="92">
        <f>G70</f>
        <v>37763200</v>
      </c>
      <c r="G70" s="92">
        <v>37763200</v>
      </c>
      <c r="H70" s="28"/>
    </row>
    <row r="71" spans="1:8" ht="12.75">
      <c r="A71" s="94" t="s">
        <v>106</v>
      </c>
      <c r="B71" s="91" t="s">
        <v>426</v>
      </c>
      <c r="C71" s="91" t="s">
        <v>451</v>
      </c>
      <c r="D71" s="91"/>
      <c r="E71" s="91"/>
      <c r="F71" s="92">
        <f aca="true" t="shared" si="3" ref="F71:G73">F72</f>
        <v>108090</v>
      </c>
      <c r="G71" s="92">
        <f t="shared" si="3"/>
        <v>108090</v>
      </c>
      <c r="H71" s="28"/>
    </row>
    <row r="72" spans="1:8" ht="12.75">
      <c r="A72" s="94" t="s">
        <v>105</v>
      </c>
      <c r="B72" s="91" t="s">
        <v>426</v>
      </c>
      <c r="C72" s="91" t="s">
        <v>451</v>
      </c>
      <c r="D72" s="91" t="s">
        <v>107</v>
      </c>
      <c r="E72" s="91"/>
      <c r="F72" s="92">
        <f t="shared" si="3"/>
        <v>108090</v>
      </c>
      <c r="G72" s="92">
        <f t="shared" si="3"/>
        <v>108090</v>
      </c>
      <c r="H72" s="28"/>
    </row>
    <row r="73" spans="1:8" ht="12.75">
      <c r="A73" s="94" t="s">
        <v>108</v>
      </c>
      <c r="B73" s="91" t="s">
        <v>426</v>
      </c>
      <c r="C73" s="91" t="s">
        <v>451</v>
      </c>
      <c r="D73" s="91" t="s">
        <v>109</v>
      </c>
      <c r="E73" s="91"/>
      <c r="F73" s="92">
        <f t="shared" si="3"/>
        <v>108090</v>
      </c>
      <c r="G73" s="92">
        <f t="shared" si="3"/>
        <v>108090</v>
      </c>
      <c r="H73" s="28"/>
    </row>
    <row r="74" spans="1:8" ht="22.5">
      <c r="A74" s="108" t="s">
        <v>524</v>
      </c>
      <c r="B74" s="91" t="s">
        <v>426</v>
      </c>
      <c r="C74" s="91" t="s">
        <v>451</v>
      </c>
      <c r="D74" s="91" t="s">
        <v>109</v>
      </c>
      <c r="E74" s="91" t="s">
        <v>525</v>
      </c>
      <c r="F74" s="92">
        <f>G74</f>
        <v>108090</v>
      </c>
      <c r="G74" s="92">
        <v>108090</v>
      </c>
      <c r="H74" s="28"/>
    </row>
    <row r="75" spans="1:8" ht="22.5">
      <c r="A75" s="10" t="s">
        <v>442</v>
      </c>
      <c r="B75" s="24" t="s">
        <v>426</v>
      </c>
      <c r="C75" s="24" t="s">
        <v>443</v>
      </c>
      <c r="D75" s="24"/>
      <c r="E75" s="24"/>
      <c r="F75" s="28">
        <f>F77</f>
        <v>15000</v>
      </c>
      <c r="G75" s="28">
        <f>G77</f>
        <v>15000</v>
      </c>
      <c r="H75" s="28"/>
    </row>
    <row r="76" spans="1:8" ht="22.5">
      <c r="A76" s="90" t="s">
        <v>530</v>
      </c>
      <c r="B76" s="24" t="s">
        <v>426</v>
      </c>
      <c r="C76" s="24" t="s">
        <v>443</v>
      </c>
      <c r="D76" s="24" t="s">
        <v>531</v>
      </c>
      <c r="E76" s="24"/>
      <c r="F76" s="28"/>
      <c r="G76" s="28"/>
      <c r="H76" s="28"/>
    </row>
    <row r="77" spans="1:8" ht="45">
      <c r="A77" s="10" t="s">
        <v>101</v>
      </c>
      <c r="B77" s="24" t="s">
        <v>426</v>
      </c>
      <c r="C77" s="24" t="s">
        <v>443</v>
      </c>
      <c r="D77" s="24" t="s">
        <v>515</v>
      </c>
      <c r="E77" s="24"/>
      <c r="F77" s="28">
        <f>F78</f>
        <v>15000</v>
      </c>
      <c r="G77" s="28">
        <f>G78</f>
        <v>15000</v>
      </c>
      <c r="H77" s="28"/>
    </row>
    <row r="78" spans="1:8" ht="22.5">
      <c r="A78" s="10" t="s">
        <v>478</v>
      </c>
      <c r="B78" s="24" t="s">
        <v>426</v>
      </c>
      <c r="C78" s="24" t="s">
        <v>443</v>
      </c>
      <c r="D78" s="24" t="s">
        <v>515</v>
      </c>
      <c r="E78" s="24" t="s">
        <v>480</v>
      </c>
      <c r="F78" s="28">
        <f>G78</f>
        <v>15000</v>
      </c>
      <c r="G78" s="28">
        <v>15000</v>
      </c>
      <c r="H78" s="28"/>
    </row>
    <row r="79" spans="1:8" s="37" customFormat="1" ht="12.75">
      <c r="A79" s="9" t="s">
        <v>102</v>
      </c>
      <c r="B79" s="38" t="s">
        <v>427</v>
      </c>
      <c r="C79" s="38"/>
      <c r="D79" s="38"/>
      <c r="E79" s="38"/>
      <c r="F79" s="39">
        <f aca="true" t="shared" si="4" ref="F79:G82">F80</f>
        <v>1928800</v>
      </c>
      <c r="G79" s="39">
        <f t="shared" si="4"/>
        <v>1928800</v>
      </c>
      <c r="H79" s="39"/>
    </row>
    <row r="80" spans="1:8" ht="12.75">
      <c r="A80" s="10" t="s">
        <v>103</v>
      </c>
      <c r="B80" s="24" t="s">
        <v>427</v>
      </c>
      <c r="C80" s="24" t="s">
        <v>433</v>
      </c>
      <c r="D80" s="24"/>
      <c r="E80" s="24"/>
      <c r="F80" s="28">
        <f>F82</f>
        <v>1928800</v>
      </c>
      <c r="G80" s="28">
        <f>G82</f>
        <v>1928800</v>
      </c>
      <c r="H80" s="28"/>
    </row>
    <row r="81" spans="1:8" ht="22.5">
      <c r="A81" s="90" t="s">
        <v>530</v>
      </c>
      <c r="B81" s="24" t="s">
        <v>427</v>
      </c>
      <c r="C81" s="24" t="s">
        <v>433</v>
      </c>
      <c r="D81" s="24" t="s">
        <v>531</v>
      </c>
      <c r="E81" s="24"/>
      <c r="F81" s="28"/>
      <c r="G81" s="28"/>
      <c r="H81" s="28"/>
    </row>
    <row r="82" spans="1:8" ht="22.5">
      <c r="A82" s="10" t="s">
        <v>104</v>
      </c>
      <c r="B82" s="24" t="s">
        <v>427</v>
      </c>
      <c r="C82" s="24" t="s">
        <v>433</v>
      </c>
      <c r="D82" s="24" t="s">
        <v>516</v>
      </c>
      <c r="E82" s="24"/>
      <c r="F82" s="28">
        <f t="shared" si="4"/>
        <v>1928800</v>
      </c>
      <c r="G82" s="28">
        <f t="shared" si="4"/>
        <v>1928800</v>
      </c>
      <c r="H82" s="28"/>
    </row>
    <row r="83" spans="1:8" ht="22.5">
      <c r="A83" s="10" t="s">
        <v>478</v>
      </c>
      <c r="B83" s="24" t="s">
        <v>427</v>
      </c>
      <c r="C83" s="24" t="s">
        <v>433</v>
      </c>
      <c r="D83" s="24" t="s">
        <v>516</v>
      </c>
      <c r="E83" s="24" t="s">
        <v>480</v>
      </c>
      <c r="F83" s="28">
        <f>G83</f>
        <v>1928800</v>
      </c>
      <c r="G83" s="28">
        <v>1928800</v>
      </c>
      <c r="H83" s="28"/>
    </row>
    <row r="84" spans="1:8" s="37" customFormat="1" ht="12.75">
      <c r="A84" s="9" t="s">
        <v>547</v>
      </c>
      <c r="B84" s="38" t="s">
        <v>447</v>
      </c>
      <c r="C84" s="38"/>
      <c r="D84" s="38"/>
      <c r="E84" s="38"/>
      <c r="F84" s="39">
        <f>F85+F93+F115+F122</f>
        <v>188977174</v>
      </c>
      <c r="G84" s="39">
        <f>G85+G93+G115+G122</f>
        <v>175929000</v>
      </c>
      <c r="H84" s="39">
        <f>H85+H93+H115+H122</f>
        <v>13048174</v>
      </c>
    </row>
    <row r="85" spans="1:8" ht="12.75">
      <c r="A85" s="10" t="s">
        <v>444</v>
      </c>
      <c r="B85" s="24" t="s">
        <v>447</v>
      </c>
      <c r="C85" s="24" t="s">
        <v>424</v>
      </c>
      <c r="D85" s="24"/>
      <c r="E85" s="24"/>
      <c r="F85" s="28">
        <f aca="true" t="shared" si="5" ref="F85:H87">F86</f>
        <v>38752408</v>
      </c>
      <c r="G85" s="28">
        <f t="shared" si="5"/>
        <v>34043974</v>
      </c>
      <c r="H85" s="28">
        <f t="shared" si="5"/>
        <v>4708434</v>
      </c>
    </row>
    <row r="86" spans="1:8" ht="12.75">
      <c r="A86" s="10" t="s">
        <v>548</v>
      </c>
      <c r="B86" s="24" t="s">
        <v>447</v>
      </c>
      <c r="C86" s="24" t="s">
        <v>424</v>
      </c>
      <c r="D86" s="24" t="s">
        <v>549</v>
      </c>
      <c r="E86" s="24"/>
      <c r="F86" s="28">
        <f>F87+F89+F91</f>
        <v>38752408</v>
      </c>
      <c r="G86" s="28">
        <f>G87+G89+G91</f>
        <v>34043974</v>
      </c>
      <c r="H86" s="28">
        <f t="shared" si="5"/>
        <v>4708434</v>
      </c>
    </row>
    <row r="87" spans="1:8" ht="22.5">
      <c r="A87" s="10" t="s">
        <v>526</v>
      </c>
      <c r="B87" s="24" t="s">
        <v>447</v>
      </c>
      <c r="C87" s="24" t="s">
        <v>424</v>
      </c>
      <c r="D87" s="24" t="s">
        <v>550</v>
      </c>
      <c r="E87" s="24"/>
      <c r="F87" s="28">
        <f t="shared" si="5"/>
        <v>37557203.5</v>
      </c>
      <c r="G87" s="28">
        <f t="shared" si="5"/>
        <v>32848769.5</v>
      </c>
      <c r="H87" s="28">
        <f t="shared" si="5"/>
        <v>4708434</v>
      </c>
    </row>
    <row r="88" spans="1:8" ht="22.5">
      <c r="A88" s="10" t="s">
        <v>524</v>
      </c>
      <c r="B88" s="24" t="s">
        <v>447</v>
      </c>
      <c r="C88" s="24" t="s">
        <v>424</v>
      </c>
      <c r="D88" s="24" t="s">
        <v>550</v>
      </c>
      <c r="E88" s="24" t="s">
        <v>525</v>
      </c>
      <c r="F88" s="28">
        <f>G88+H88</f>
        <v>37557203.5</v>
      </c>
      <c r="G88" s="28">
        <v>32848769.5</v>
      </c>
      <c r="H88" s="28">
        <v>4708434</v>
      </c>
    </row>
    <row r="89" spans="1:10" ht="45">
      <c r="A89" s="10" t="s">
        <v>686</v>
      </c>
      <c r="B89" s="24" t="s">
        <v>447</v>
      </c>
      <c r="C89" s="24" t="s">
        <v>424</v>
      </c>
      <c r="D89" s="24" t="s">
        <v>300</v>
      </c>
      <c r="E89" s="24"/>
      <c r="F89" s="28">
        <f>F90</f>
        <v>204000</v>
      </c>
      <c r="G89" s="28">
        <f>G90</f>
        <v>204000</v>
      </c>
      <c r="H89" s="28"/>
      <c r="J89" t="s">
        <v>318</v>
      </c>
    </row>
    <row r="90" spans="1:8" ht="22.5">
      <c r="A90" s="10" t="s">
        <v>524</v>
      </c>
      <c r="B90" s="24" t="s">
        <v>447</v>
      </c>
      <c r="C90" s="24" t="s">
        <v>424</v>
      </c>
      <c r="D90" s="24" t="s">
        <v>300</v>
      </c>
      <c r="E90" s="24" t="s">
        <v>525</v>
      </c>
      <c r="F90" s="28">
        <f>G90</f>
        <v>204000</v>
      </c>
      <c r="G90" s="28">
        <v>204000</v>
      </c>
      <c r="H90" s="28"/>
    </row>
    <row r="91" spans="1:11" ht="22.5">
      <c r="A91" s="10" t="s">
        <v>673</v>
      </c>
      <c r="B91" s="24" t="s">
        <v>447</v>
      </c>
      <c r="C91" s="24" t="s">
        <v>424</v>
      </c>
      <c r="D91" s="24" t="s">
        <v>674</v>
      </c>
      <c r="E91" s="24"/>
      <c r="F91" s="28">
        <f>F92</f>
        <v>991204.5</v>
      </c>
      <c r="G91" s="28">
        <f>G92</f>
        <v>991204.5</v>
      </c>
      <c r="H91" s="28"/>
      <c r="K91" t="s">
        <v>318</v>
      </c>
    </row>
    <row r="92" spans="1:8" ht="22.5">
      <c r="A92" s="10" t="s">
        <v>524</v>
      </c>
      <c r="B92" s="24" t="s">
        <v>447</v>
      </c>
      <c r="C92" s="24" t="s">
        <v>424</v>
      </c>
      <c r="D92" s="24" t="s">
        <v>674</v>
      </c>
      <c r="E92" s="24" t="s">
        <v>525</v>
      </c>
      <c r="F92" s="28">
        <f>G92</f>
        <v>991204.5</v>
      </c>
      <c r="G92" s="28">
        <v>991204.5</v>
      </c>
      <c r="H92" s="28"/>
    </row>
    <row r="93" spans="1:8" ht="12.75">
      <c r="A93" s="10" t="s">
        <v>445</v>
      </c>
      <c r="B93" s="24" t="s">
        <v>447</v>
      </c>
      <c r="C93" s="24" t="s">
        <v>435</v>
      </c>
      <c r="D93" s="24"/>
      <c r="E93" s="24"/>
      <c r="F93" s="28">
        <f>F94+F98+F107+F112</f>
        <v>145555783</v>
      </c>
      <c r="G93" s="28">
        <f>G94+G98+G107+G112</f>
        <v>137818076</v>
      </c>
      <c r="H93" s="28">
        <f>H98+H101+H107+H112</f>
        <v>7737707</v>
      </c>
    </row>
    <row r="94" spans="1:8" ht="33.75">
      <c r="A94" s="10" t="s">
        <v>586</v>
      </c>
      <c r="B94" s="24" t="s">
        <v>447</v>
      </c>
      <c r="C94" s="24" t="s">
        <v>435</v>
      </c>
      <c r="D94" s="24" t="s">
        <v>395</v>
      </c>
      <c r="E94" s="24"/>
      <c r="F94" s="28">
        <f aca="true" t="shared" si="6" ref="F94:G96">F95</f>
        <v>217387</v>
      </c>
      <c r="G94" s="28">
        <f t="shared" si="6"/>
        <v>217387</v>
      </c>
      <c r="H94" s="28"/>
    </row>
    <row r="95" spans="1:8" ht="67.5">
      <c r="A95" s="10" t="s">
        <v>396</v>
      </c>
      <c r="B95" s="24" t="s">
        <v>447</v>
      </c>
      <c r="C95" s="24" t="s">
        <v>435</v>
      </c>
      <c r="D95" s="24" t="s">
        <v>397</v>
      </c>
      <c r="E95" s="24"/>
      <c r="F95" s="28">
        <f t="shared" si="6"/>
        <v>217387</v>
      </c>
      <c r="G95" s="28">
        <f t="shared" si="6"/>
        <v>217387</v>
      </c>
      <c r="H95" s="28"/>
    </row>
    <row r="96" spans="1:8" ht="45">
      <c r="A96" s="10" t="s">
        <v>167</v>
      </c>
      <c r="B96" s="24" t="s">
        <v>447</v>
      </c>
      <c r="C96" s="24" t="s">
        <v>435</v>
      </c>
      <c r="D96" s="24" t="s">
        <v>169</v>
      </c>
      <c r="E96" s="24"/>
      <c r="F96" s="28">
        <f t="shared" si="6"/>
        <v>217387</v>
      </c>
      <c r="G96" s="28">
        <f t="shared" si="6"/>
        <v>217387</v>
      </c>
      <c r="H96" s="28"/>
    </row>
    <row r="97" spans="1:8" ht="12.75">
      <c r="A97" s="10" t="s">
        <v>398</v>
      </c>
      <c r="B97" s="24" t="s">
        <v>447</v>
      </c>
      <c r="C97" s="24" t="s">
        <v>435</v>
      </c>
      <c r="D97" s="24" t="s">
        <v>169</v>
      </c>
      <c r="E97" s="24" t="s">
        <v>536</v>
      </c>
      <c r="F97" s="28">
        <f>G97</f>
        <v>217387</v>
      </c>
      <c r="G97" s="28">
        <v>217387</v>
      </c>
      <c r="H97" s="28"/>
    </row>
    <row r="98" spans="1:8" ht="22.5">
      <c r="A98" s="10" t="s">
        <v>567</v>
      </c>
      <c r="B98" s="24" t="s">
        <v>447</v>
      </c>
      <c r="C98" s="24" t="s">
        <v>435</v>
      </c>
      <c r="D98" s="24" t="s">
        <v>551</v>
      </c>
      <c r="E98" s="24"/>
      <c r="F98" s="28">
        <f>F99+F101+F103+F105</f>
        <v>132873764</v>
      </c>
      <c r="G98" s="28">
        <f>G99+G101+G103+G105</f>
        <v>125548897</v>
      </c>
      <c r="H98" s="28">
        <f aca="true" t="shared" si="7" ref="F98:H99">H99</f>
        <v>7324867</v>
      </c>
    </row>
    <row r="99" spans="1:8" ht="22.5">
      <c r="A99" s="10" t="s">
        <v>526</v>
      </c>
      <c r="B99" s="24" t="s">
        <v>447</v>
      </c>
      <c r="C99" s="24" t="s">
        <v>435</v>
      </c>
      <c r="D99" s="24" t="s">
        <v>552</v>
      </c>
      <c r="E99" s="24"/>
      <c r="F99" s="28">
        <f t="shared" si="7"/>
        <v>37540268.5</v>
      </c>
      <c r="G99" s="28">
        <f t="shared" si="7"/>
        <v>30215401.5</v>
      </c>
      <c r="H99" s="28">
        <f t="shared" si="7"/>
        <v>7324867</v>
      </c>
    </row>
    <row r="100" spans="1:8" ht="22.5">
      <c r="A100" s="10" t="s">
        <v>524</v>
      </c>
      <c r="B100" s="24" t="s">
        <v>447</v>
      </c>
      <c r="C100" s="24" t="s">
        <v>435</v>
      </c>
      <c r="D100" s="24" t="s">
        <v>552</v>
      </c>
      <c r="E100" s="24" t="s">
        <v>525</v>
      </c>
      <c r="F100" s="28">
        <f>G100+H100</f>
        <v>37540268.5</v>
      </c>
      <c r="G100" s="28">
        <v>30215401.5</v>
      </c>
      <c r="H100" s="28">
        <v>7324867</v>
      </c>
    </row>
    <row r="101" spans="1:8" ht="102" customHeight="1">
      <c r="A101" s="10" t="s">
        <v>0</v>
      </c>
      <c r="B101" s="24" t="s">
        <v>447</v>
      </c>
      <c r="C101" s="24" t="s">
        <v>435</v>
      </c>
      <c r="D101" s="24" t="s">
        <v>568</v>
      </c>
      <c r="E101" s="24"/>
      <c r="F101" s="28">
        <f>F102</f>
        <v>92656100</v>
      </c>
      <c r="G101" s="28">
        <f>G102</f>
        <v>92656100</v>
      </c>
      <c r="H101" s="28"/>
    </row>
    <row r="102" spans="1:8" ht="22.5">
      <c r="A102" s="10" t="s">
        <v>524</v>
      </c>
      <c r="B102" s="24" t="s">
        <v>447</v>
      </c>
      <c r="C102" s="24" t="s">
        <v>435</v>
      </c>
      <c r="D102" s="24" t="s">
        <v>568</v>
      </c>
      <c r="E102" s="24" t="s">
        <v>525</v>
      </c>
      <c r="F102" s="28">
        <f>G102</f>
        <v>92656100</v>
      </c>
      <c r="G102" s="28">
        <v>92656100</v>
      </c>
      <c r="H102" s="28"/>
    </row>
    <row r="103" spans="1:8" ht="45">
      <c r="A103" s="10" t="s">
        <v>686</v>
      </c>
      <c r="B103" s="24" t="s">
        <v>447</v>
      </c>
      <c r="C103" s="24" t="s">
        <v>435</v>
      </c>
      <c r="D103" s="24" t="s">
        <v>178</v>
      </c>
      <c r="E103" s="24"/>
      <c r="F103" s="28">
        <f>F104</f>
        <v>700700</v>
      </c>
      <c r="G103" s="28">
        <f>G104</f>
        <v>700700</v>
      </c>
      <c r="H103" s="28"/>
    </row>
    <row r="104" spans="1:8" ht="22.5">
      <c r="A104" s="10" t="s">
        <v>524</v>
      </c>
      <c r="B104" s="24" t="s">
        <v>447</v>
      </c>
      <c r="C104" s="24" t="s">
        <v>435</v>
      </c>
      <c r="D104" s="24" t="s">
        <v>178</v>
      </c>
      <c r="E104" s="24" t="s">
        <v>525</v>
      </c>
      <c r="F104" s="28">
        <f>G104</f>
        <v>700700</v>
      </c>
      <c r="G104" s="28">
        <v>700700</v>
      </c>
      <c r="H104" s="28"/>
    </row>
    <row r="105" spans="1:8" ht="17.25" customHeight="1">
      <c r="A105" s="10" t="s">
        <v>675</v>
      </c>
      <c r="B105" s="24" t="s">
        <v>447</v>
      </c>
      <c r="C105" s="24" t="s">
        <v>435</v>
      </c>
      <c r="D105" s="24" t="s">
        <v>676</v>
      </c>
      <c r="E105" s="24"/>
      <c r="F105" s="28">
        <f>F106</f>
        <v>1976695.5</v>
      </c>
      <c r="G105" s="28">
        <f>G106</f>
        <v>1976695.5</v>
      </c>
      <c r="H105" s="28"/>
    </row>
    <row r="106" spans="1:8" ht="22.5">
      <c r="A106" s="10" t="s">
        <v>524</v>
      </c>
      <c r="B106" s="24" t="s">
        <v>447</v>
      </c>
      <c r="C106" s="24" t="s">
        <v>435</v>
      </c>
      <c r="D106" s="24" t="s">
        <v>676</v>
      </c>
      <c r="E106" s="24" t="s">
        <v>525</v>
      </c>
      <c r="F106" s="28">
        <f>G106</f>
        <v>1976695.5</v>
      </c>
      <c r="G106" s="28">
        <v>1976695.5</v>
      </c>
      <c r="H106" s="28"/>
    </row>
    <row r="107" spans="1:8" ht="12.75">
      <c r="A107" s="10" t="s">
        <v>553</v>
      </c>
      <c r="B107" s="24" t="s">
        <v>447</v>
      </c>
      <c r="C107" s="24" t="s">
        <v>435</v>
      </c>
      <c r="D107" s="24" t="s">
        <v>554</v>
      </c>
      <c r="E107" s="24"/>
      <c r="F107" s="28">
        <f>F108+F110</f>
        <v>9365732</v>
      </c>
      <c r="G107" s="28">
        <f>G108+G110</f>
        <v>8952892</v>
      </c>
      <c r="H107" s="28">
        <f aca="true" t="shared" si="8" ref="F107:H108">H108</f>
        <v>412840</v>
      </c>
    </row>
    <row r="108" spans="1:10" ht="22.5">
      <c r="A108" s="10" t="s">
        <v>526</v>
      </c>
      <c r="B108" s="24" t="s">
        <v>447</v>
      </c>
      <c r="C108" s="24" t="s">
        <v>435</v>
      </c>
      <c r="D108" s="24" t="s">
        <v>555</v>
      </c>
      <c r="E108" s="24"/>
      <c r="F108" s="28">
        <f t="shared" si="8"/>
        <v>9286632</v>
      </c>
      <c r="G108" s="28">
        <f t="shared" si="8"/>
        <v>8873792</v>
      </c>
      <c r="H108" s="28">
        <f t="shared" si="8"/>
        <v>412840</v>
      </c>
      <c r="J108" t="s">
        <v>318</v>
      </c>
    </row>
    <row r="109" spans="1:8" ht="22.5">
      <c r="A109" s="10" t="s">
        <v>524</v>
      </c>
      <c r="B109" s="24" t="s">
        <v>447</v>
      </c>
      <c r="C109" s="24" t="s">
        <v>435</v>
      </c>
      <c r="D109" s="24" t="s">
        <v>555</v>
      </c>
      <c r="E109" s="24" t="s">
        <v>525</v>
      </c>
      <c r="F109" s="28">
        <f>G109+H109</f>
        <v>9286632</v>
      </c>
      <c r="G109" s="28">
        <v>8873792</v>
      </c>
      <c r="H109" s="28">
        <v>412840</v>
      </c>
    </row>
    <row r="110" spans="1:8" ht="45">
      <c r="A110" s="10" t="s">
        <v>686</v>
      </c>
      <c r="B110" s="24" t="s">
        <v>447</v>
      </c>
      <c r="C110" s="24" t="s">
        <v>435</v>
      </c>
      <c r="D110" s="24" t="s">
        <v>180</v>
      </c>
      <c r="E110" s="24"/>
      <c r="F110" s="28">
        <f>F111</f>
        <v>79100</v>
      </c>
      <c r="G110" s="28">
        <f>G111</f>
        <v>79100</v>
      </c>
      <c r="H110" s="28"/>
    </row>
    <row r="111" spans="1:11" ht="22.5">
      <c r="A111" s="10" t="s">
        <v>524</v>
      </c>
      <c r="B111" s="24" t="s">
        <v>447</v>
      </c>
      <c r="C111" s="24" t="s">
        <v>435</v>
      </c>
      <c r="D111" s="24" t="s">
        <v>180</v>
      </c>
      <c r="E111" s="24" t="s">
        <v>525</v>
      </c>
      <c r="F111" s="28">
        <f>G111</f>
        <v>79100</v>
      </c>
      <c r="G111" s="28">
        <v>79100</v>
      </c>
      <c r="H111" s="28"/>
      <c r="K111" t="s">
        <v>318</v>
      </c>
    </row>
    <row r="112" spans="1:8" ht="22.5">
      <c r="A112" s="10" t="s">
        <v>556</v>
      </c>
      <c r="B112" s="24" t="s">
        <v>447</v>
      </c>
      <c r="C112" s="24" t="s">
        <v>435</v>
      </c>
      <c r="D112" s="24" t="s">
        <v>557</v>
      </c>
      <c r="E112" s="24"/>
      <c r="F112" s="28">
        <f>F113</f>
        <v>3098900</v>
      </c>
      <c r="G112" s="28">
        <f>G113</f>
        <v>3098900</v>
      </c>
      <c r="H112" s="28"/>
    </row>
    <row r="113" spans="1:8" ht="22.5">
      <c r="A113" s="10" t="s">
        <v>558</v>
      </c>
      <c r="B113" s="24" t="s">
        <v>447</v>
      </c>
      <c r="C113" s="24" t="s">
        <v>435</v>
      </c>
      <c r="D113" s="24" t="s">
        <v>559</v>
      </c>
      <c r="E113" s="24"/>
      <c r="F113" s="28">
        <f>F114</f>
        <v>3098900</v>
      </c>
      <c r="G113" s="28">
        <f>G114</f>
        <v>3098900</v>
      </c>
      <c r="H113" s="28"/>
    </row>
    <row r="114" spans="1:8" ht="22.5">
      <c r="A114" s="10" t="s">
        <v>524</v>
      </c>
      <c r="B114" s="24" t="s">
        <v>447</v>
      </c>
      <c r="C114" s="24" t="s">
        <v>435</v>
      </c>
      <c r="D114" s="24" t="s">
        <v>559</v>
      </c>
      <c r="E114" s="24" t="s">
        <v>525</v>
      </c>
      <c r="F114" s="28">
        <f>G114</f>
        <v>3098900</v>
      </c>
      <c r="G114" s="28">
        <v>3098900</v>
      </c>
      <c r="H114" s="28"/>
    </row>
    <row r="115" spans="1:8" ht="22.5">
      <c r="A115" s="10" t="s">
        <v>446</v>
      </c>
      <c r="B115" s="24" t="s">
        <v>447</v>
      </c>
      <c r="C115" s="24" t="s">
        <v>447</v>
      </c>
      <c r="D115" s="24"/>
      <c r="E115" s="24"/>
      <c r="F115" s="28">
        <f>F116+F119</f>
        <v>910650</v>
      </c>
      <c r="G115" s="28">
        <f>G116+G119</f>
        <v>319450</v>
      </c>
      <c r="H115" s="28">
        <f>H116+H119</f>
        <v>591200</v>
      </c>
    </row>
    <row r="116" spans="1:8" ht="22.5">
      <c r="A116" s="10" t="s">
        <v>560</v>
      </c>
      <c r="B116" s="24" t="s">
        <v>447</v>
      </c>
      <c r="C116" s="24" t="s">
        <v>447</v>
      </c>
      <c r="D116" s="24" t="s">
        <v>561</v>
      </c>
      <c r="E116" s="24"/>
      <c r="F116" s="28">
        <f>F117</f>
        <v>109450</v>
      </c>
      <c r="G116" s="28">
        <f>G117</f>
        <v>109450</v>
      </c>
      <c r="H116" s="28"/>
    </row>
    <row r="117" spans="1:8" ht="22.5">
      <c r="A117" s="10" t="s">
        <v>562</v>
      </c>
      <c r="B117" s="24" t="s">
        <v>447</v>
      </c>
      <c r="C117" s="24" t="s">
        <v>447</v>
      </c>
      <c r="D117" s="24" t="s">
        <v>563</v>
      </c>
      <c r="E117" s="24"/>
      <c r="F117" s="28">
        <f>F118</f>
        <v>109450</v>
      </c>
      <c r="G117" s="28">
        <f>G118</f>
        <v>109450</v>
      </c>
      <c r="H117" s="28"/>
    </row>
    <row r="118" spans="1:8" ht="22.5">
      <c r="A118" s="10" t="s">
        <v>478</v>
      </c>
      <c r="B118" s="24" t="s">
        <v>447</v>
      </c>
      <c r="C118" s="24" t="s">
        <v>447</v>
      </c>
      <c r="D118" s="24" t="s">
        <v>563</v>
      </c>
      <c r="E118" s="24" t="s">
        <v>480</v>
      </c>
      <c r="F118" s="28">
        <f>G118</f>
        <v>109450</v>
      </c>
      <c r="G118" s="28">
        <v>109450</v>
      </c>
      <c r="H118" s="28"/>
    </row>
    <row r="119" spans="1:8" ht="22.5">
      <c r="A119" s="10" t="s">
        <v>564</v>
      </c>
      <c r="B119" s="24" t="s">
        <v>447</v>
      </c>
      <c r="C119" s="24" t="s">
        <v>447</v>
      </c>
      <c r="D119" s="24" t="s">
        <v>565</v>
      </c>
      <c r="E119" s="24"/>
      <c r="F119" s="28">
        <f aca="true" t="shared" si="9" ref="F119:H120">F120</f>
        <v>801200</v>
      </c>
      <c r="G119" s="28">
        <f t="shared" si="9"/>
        <v>210000</v>
      </c>
      <c r="H119" s="28">
        <f t="shared" si="9"/>
        <v>591200</v>
      </c>
    </row>
    <row r="120" spans="1:8" ht="22.5">
      <c r="A120" s="10" t="s">
        <v>566</v>
      </c>
      <c r="B120" s="24" t="s">
        <v>447</v>
      </c>
      <c r="C120" s="24" t="s">
        <v>447</v>
      </c>
      <c r="D120" s="24" t="s">
        <v>485</v>
      </c>
      <c r="E120" s="24"/>
      <c r="F120" s="28">
        <f t="shared" si="9"/>
        <v>801200</v>
      </c>
      <c r="G120" s="28">
        <f t="shared" si="9"/>
        <v>210000</v>
      </c>
      <c r="H120" s="28">
        <f t="shared" si="9"/>
        <v>591200</v>
      </c>
    </row>
    <row r="121" spans="1:8" ht="22.5">
      <c r="A121" s="10" t="s">
        <v>524</v>
      </c>
      <c r="B121" s="24" t="s">
        <v>447</v>
      </c>
      <c r="C121" s="24" t="s">
        <v>447</v>
      </c>
      <c r="D121" s="24" t="s">
        <v>485</v>
      </c>
      <c r="E121" s="24" t="s">
        <v>525</v>
      </c>
      <c r="F121" s="28">
        <f>G121+H121</f>
        <v>801200</v>
      </c>
      <c r="G121" s="28">
        <v>210000</v>
      </c>
      <c r="H121" s="28">
        <v>591200</v>
      </c>
    </row>
    <row r="122" spans="1:8" ht="12.75">
      <c r="A122" s="10" t="s">
        <v>465</v>
      </c>
      <c r="B122" s="24" t="s">
        <v>447</v>
      </c>
      <c r="C122" s="24" t="s">
        <v>437</v>
      </c>
      <c r="D122" s="24"/>
      <c r="E122" s="24"/>
      <c r="F122" s="28">
        <f aca="true" t="shared" si="10" ref="F122:H124">F123</f>
        <v>3758333</v>
      </c>
      <c r="G122" s="28">
        <f t="shared" si="10"/>
        <v>3747500</v>
      </c>
      <c r="H122" s="28">
        <f t="shared" si="10"/>
        <v>10833</v>
      </c>
    </row>
    <row r="123" spans="1:8" ht="67.5">
      <c r="A123" s="10" t="s">
        <v>569</v>
      </c>
      <c r="B123" s="24" t="s">
        <v>447</v>
      </c>
      <c r="C123" s="24" t="s">
        <v>437</v>
      </c>
      <c r="D123" s="24" t="s">
        <v>570</v>
      </c>
      <c r="E123" s="24"/>
      <c r="F123" s="28">
        <f>F124+F126</f>
        <v>3758333</v>
      </c>
      <c r="G123" s="28">
        <f>G124+G126</f>
        <v>3747500</v>
      </c>
      <c r="H123" s="28">
        <f t="shared" si="10"/>
        <v>10833</v>
      </c>
    </row>
    <row r="124" spans="1:8" ht="22.5">
      <c r="A124" s="10" t="s">
        <v>526</v>
      </c>
      <c r="B124" s="24" t="s">
        <v>447</v>
      </c>
      <c r="C124" s="24" t="s">
        <v>437</v>
      </c>
      <c r="D124" s="24" t="s">
        <v>571</v>
      </c>
      <c r="E124" s="24"/>
      <c r="F124" s="28">
        <f t="shared" si="10"/>
        <v>3757133</v>
      </c>
      <c r="G124" s="28">
        <f t="shared" si="10"/>
        <v>3746300</v>
      </c>
      <c r="H124" s="28">
        <f t="shared" si="10"/>
        <v>10833</v>
      </c>
    </row>
    <row r="125" spans="1:8" ht="22.5">
      <c r="A125" s="10" t="s">
        <v>524</v>
      </c>
      <c r="B125" s="24" t="s">
        <v>447</v>
      </c>
      <c r="C125" s="24" t="s">
        <v>437</v>
      </c>
      <c r="D125" s="24" t="s">
        <v>571</v>
      </c>
      <c r="E125" s="24" t="s">
        <v>525</v>
      </c>
      <c r="F125" s="28">
        <f>G125+H125</f>
        <v>3757133</v>
      </c>
      <c r="G125" s="28">
        <v>3746300</v>
      </c>
      <c r="H125" s="28">
        <v>10833</v>
      </c>
    </row>
    <row r="126" spans="1:11" ht="45">
      <c r="A126" s="10" t="s">
        <v>686</v>
      </c>
      <c r="B126" s="24" t="s">
        <v>447</v>
      </c>
      <c r="C126" s="24" t="s">
        <v>437</v>
      </c>
      <c r="D126" s="24" t="s">
        <v>181</v>
      </c>
      <c r="E126" s="24"/>
      <c r="F126" s="28">
        <f>F127</f>
        <v>1200</v>
      </c>
      <c r="G126" s="28">
        <f>G127</f>
        <v>1200</v>
      </c>
      <c r="H126" s="28"/>
      <c r="K126" t="s">
        <v>318</v>
      </c>
    </row>
    <row r="127" spans="1:8" ht="22.5">
      <c r="A127" s="10" t="s">
        <v>524</v>
      </c>
      <c r="B127" s="24" t="s">
        <v>447</v>
      </c>
      <c r="C127" s="24" t="s">
        <v>437</v>
      </c>
      <c r="D127" s="24" t="s">
        <v>181</v>
      </c>
      <c r="E127" s="24" t="s">
        <v>525</v>
      </c>
      <c r="F127" s="28">
        <f>G127</f>
        <v>1200</v>
      </c>
      <c r="G127" s="28">
        <v>1200</v>
      </c>
      <c r="H127" s="28"/>
    </row>
    <row r="128" spans="1:8" s="37" customFormat="1" ht="22.5">
      <c r="A128" s="9" t="s">
        <v>572</v>
      </c>
      <c r="B128" s="38" t="s">
        <v>441</v>
      </c>
      <c r="C128" s="38"/>
      <c r="D128" s="38"/>
      <c r="E128" s="38"/>
      <c r="F128" s="39">
        <f>F129</f>
        <v>7658825</v>
      </c>
      <c r="G128" s="39">
        <f>G129</f>
        <v>7171020</v>
      </c>
      <c r="H128" s="39">
        <f>H129+H141</f>
        <v>487805</v>
      </c>
    </row>
    <row r="129" spans="1:8" ht="12.75">
      <c r="A129" s="10" t="s">
        <v>448</v>
      </c>
      <c r="B129" s="24" t="s">
        <v>441</v>
      </c>
      <c r="C129" s="24" t="s">
        <v>424</v>
      </c>
      <c r="D129" s="24"/>
      <c r="E129" s="24"/>
      <c r="F129" s="28">
        <f>F130+F133+F136+F141</f>
        <v>7658825</v>
      </c>
      <c r="G129" s="28">
        <f>G130+G133+G136+G141</f>
        <v>7171020</v>
      </c>
      <c r="H129" s="28">
        <f>H130+H133+H136</f>
        <v>487805</v>
      </c>
    </row>
    <row r="130" spans="1:8" ht="27.75" customHeight="1">
      <c r="A130" s="10" t="s">
        <v>504</v>
      </c>
      <c r="B130" s="24" t="s">
        <v>441</v>
      </c>
      <c r="C130" s="24" t="s">
        <v>424</v>
      </c>
      <c r="D130" s="24" t="s">
        <v>505</v>
      </c>
      <c r="E130" s="24"/>
      <c r="F130" s="28">
        <f aca="true" t="shared" si="11" ref="F130:H131">F131</f>
        <v>2780731</v>
      </c>
      <c r="G130" s="28">
        <f t="shared" si="11"/>
        <v>2357851</v>
      </c>
      <c r="H130" s="28">
        <f t="shared" si="11"/>
        <v>422880</v>
      </c>
    </row>
    <row r="131" spans="1:8" ht="22.5">
      <c r="A131" s="10" t="s">
        <v>526</v>
      </c>
      <c r="B131" s="24" t="s">
        <v>441</v>
      </c>
      <c r="C131" s="24" t="s">
        <v>424</v>
      </c>
      <c r="D131" s="24" t="s">
        <v>507</v>
      </c>
      <c r="E131" s="24"/>
      <c r="F131" s="28">
        <f t="shared" si="11"/>
        <v>2780731</v>
      </c>
      <c r="G131" s="28">
        <f t="shared" si="11"/>
        <v>2357851</v>
      </c>
      <c r="H131" s="28">
        <f t="shared" si="11"/>
        <v>422880</v>
      </c>
    </row>
    <row r="132" spans="1:8" ht="22.5">
      <c r="A132" s="10" t="s">
        <v>524</v>
      </c>
      <c r="B132" s="24" t="s">
        <v>441</v>
      </c>
      <c r="C132" s="24" t="s">
        <v>424</v>
      </c>
      <c r="D132" s="24" t="s">
        <v>507</v>
      </c>
      <c r="E132" s="24" t="s">
        <v>525</v>
      </c>
      <c r="F132" s="28">
        <f>G132+H132</f>
        <v>2780731</v>
      </c>
      <c r="G132" s="28">
        <v>2357851</v>
      </c>
      <c r="H132" s="28">
        <v>422880</v>
      </c>
    </row>
    <row r="133" spans="1:8" ht="12.75">
      <c r="A133" s="10" t="s">
        <v>506</v>
      </c>
      <c r="B133" s="24" t="s">
        <v>441</v>
      </c>
      <c r="C133" s="24" t="s">
        <v>424</v>
      </c>
      <c r="D133" s="24" t="s">
        <v>508</v>
      </c>
      <c r="E133" s="24"/>
      <c r="F133" s="28">
        <f aca="true" t="shared" si="12" ref="F133:H134">F134</f>
        <v>2670938</v>
      </c>
      <c r="G133" s="28">
        <f t="shared" si="12"/>
        <v>2623013</v>
      </c>
      <c r="H133" s="28">
        <f t="shared" si="12"/>
        <v>47925</v>
      </c>
    </row>
    <row r="134" spans="1:11" ht="22.5">
      <c r="A134" s="10" t="s">
        <v>526</v>
      </c>
      <c r="B134" s="24" t="s">
        <v>441</v>
      </c>
      <c r="C134" s="24" t="s">
        <v>424</v>
      </c>
      <c r="D134" s="24" t="s">
        <v>509</v>
      </c>
      <c r="E134" s="24"/>
      <c r="F134" s="28">
        <f t="shared" si="12"/>
        <v>2670938</v>
      </c>
      <c r="G134" s="28">
        <f t="shared" si="12"/>
        <v>2623013</v>
      </c>
      <c r="H134" s="28">
        <f t="shared" si="12"/>
        <v>47925</v>
      </c>
      <c r="K134" t="s">
        <v>318</v>
      </c>
    </row>
    <row r="135" spans="1:8" ht="22.5">
      <c r="A135" s="10" t="s">
        <v>524</v>
      </c>
      <c r="B135" s="24" t="s">
        <v>441</v>
      </c>
      <c r="C135" s="24" t="s">
        <v>424</v>
      </c>
      <c r="D135" s="24" t="s">
        <v>509</v>
      </c>
      <c r="E135" s="24" t="s">
        <v>525</v>
      </c>
      <c r="F135" s="28">
        <f>G135+H135</f>
        <v>2670938</v>
      </c>
      <c r="G135" s="28">
        <v>2623013</v>
      </c>
      <c r="H135" s="28">
        <v>47925</v>
      </c>
    </row>
    <row r="136" spans="1:8" ht="22.5">
      <c r="A136" s="10" t="s">
        <v>573</v>
      </c>
      <c r="B136" s="24" t="s">
        <v>441</v>
      </c>
      <c r="C136" s="24" t="s">
        <v>424</v>
      </c>
      <c r="D136" s="24" t="s">
        <v>574</v>
      </c>
      <c r="E136" s="24"/>
      <c r="F136" s="28">
        <f>F137+F139</f>
        <v>1977156</v>
      </c>
      <c r="G136" s="28">
        <f>G137+G139</f>
        <v>1960156</v>
      </c>
      <c r="H136" s="28">
        <f>H137+H139</f>
        <v>17000</v>
      </c>
    </row>
    <row r="137" spans="1:9" ht="22.5">
      <c r="A137" s="10" t="s">
        <v>526</v>
      </c>
      <c r="B137" s="24" t="s">
        <v>441</v>
      </c>
      <c r="C137" s="24" t="s">
        <v>424</v>
      </c>
      <c r="D137" s="24" t="s">
        <v>576</v>
      </c>
      <c r="E137" s="24"/>
      <c r="F137" s="28">
        <f>F138</f>
        <v>568200</v>
      </c>
      <c r="G137" s="28">
        <f>G138</f>
        <v>561200</v>
      </c>
      <c r="H137" s="28">
        <f>H138</f>
        <v>7000</v>
      </c>
      <c r="I137" t="s">
        <v>318</v>
      </c>
    </row>
    <row r="138" spans="1:8" ht="22.5">
      <c r="A138" s="10" t="s">
        <v>524</v>
      </c>
      <c r="B138" s="24" t="s">
        <v>441</v>
      </c>
      <c r="C138" s="24" t="s">
        <v>424</v>
      </c>
      <c r="D138" s="24" t="s">
        <v>576</v>
      </c>
      <c r="E138" s="24" t="s">
        <v>525</v>
      </c>
      <c r="F138" s="28">
        <f>G138+H138</f>
        <v>568200</v>
      </c>
      <c r="G138" s="28">
        <v>561200</v>
      </c>
      <c r="H138" s="28">
        <v>7000</v>
      </c>
    </row>
    <row r="139" spans="1:8" ht="22.5">
      <c r="A139" s="10" t="s">
        <v>526</v>
      </c>
      <c r="B139" s="24" t="s">
        <v>441</v>
      </c>
      <c r="C139" s="24" t="s">
        <v>424</v>
      </c>
      <c r="D139" s="24" t="s">
        <v>510</v>
      </c>
      <c r="E139" s="24"/>
      <c r="F139" s="28">
        <f>F140</f>
        <v>1408956</v>
      </c>
      <c r="G139" s="28">
        <f>G140</f>
        <v>1398956</v>
      </c>
      <c r="H139" s="28">
        <f>H140</f>
        <v>10000</v>
      </c>
    </row>
    <row r="140" spans="1:8" ht="22.5">
      <c r="A140" s="10" t="s">
        <v>524</v>
      </c>
      <c r="B140" s="24" t="s">
        <v>441</v>
      </c>
      <c r="C140" s="24" t="s">
        <v>424</v>
      </c>
      <c r="D140" s="24" t="s">
        <v>510</v>
      </c>
      <c r="E140" s="24" t="s">
        <v>525</v>
      </c>
      <c r="F140" s="28">
        <f>G140+H140</f>
        <v>1408956</v>
      </c>
      <c r="G140" s="28">
        <v>1398956</v>
      </c>
      <c r="H140" s="28">
        <v>10000</v>
      </c>
    </row>
    <row r="141" spans="1:8" ht="33.75">
      <c r="A141" s="10" t="s">
        <v>186</v>
      </c>
      <c r="B141" s="24" t="s">
        <v>441</v>
      </c>
      <c r="C141" s="24" t="s">
        <v>424</v>
      </c>
      <c r="D141" s="24" t="s">
        <v>578</v>
      </c>
      <c r="E141" s="24"/>
      <c r="F141" s="28">
        <f>F142</f>
        <v>230000</v>
      </c>
      <c r="G141" s="28">
        <f>G142</f>
        <v>230000</v>
      </c>
      <c r="H141" s="28"/>
    </row>
    <row r="142" spans="1:8" ht="33.75">
      <c r="A142" s="10" t="s">
        <v>187</v>
      </c>
      <c r="B142" s="24" t="s">
        <v>441</v>
      </c>
      <c r="C142" s="24" t="s">
        <v>424</v>
      </c>
      <c r="D142" s="24" t="s">
        <v>188</v>
      </c>
      <c r="E142" s="24"/>
      <c r="F142" s="28">
        <f>F143</f>
        <v>230000</v>
      </c>
      <c r="G142" s="28">
        <f>G143</f>
        <v>230000</v>
      </c>
      <c r="H142" s="28"/>
    </row>
    <row r="143" spans="1:8" ht="12.75">
      <c r="A143" s="10" t="s">
        <v>19</v>
      </c>
      <c r="B143" s="24" t="s">
        <v>441</v>
      </c>
      <c r="C143" s="24" t="s">
        <v>424</v>
      </c>
      <c r="D143" s="24" t="s">
        <v>188</v>
      </c>
      <c r="E143" s="24" t="s">
        <v>20</v>
      </c>
      <c r="F143" s="28">
        <f>G143</f>
        <v>230000</v>
      </c>
      <c r="G143" s="28">
        <v>230000</v>
      </c>
      <c r="H143" s="28"/>
    </row>
    <row r="144" spans="1:8" s="37" customFormat="1" ht="22.5">
      <c r="A144" s="9" t="s">
        <v>581</v>
      </c>
      <c r="B144" s="38" t="s">
        <v>437</v>
      </c>
      <c r="C144" s="38"/>
      <c r="D144" s="38"/>
      <c r="E144" s="38"/>
      <c r="F144" s="39">
        <f>G144+H144</f>
        <v>85472570</v>
      </c>
      <c r="G144" s="39">
        <f>G145+G154+G168+G172+G179</f>
        <v>76297570</v>
      </c>
      <c r="H144" s="39">
        <f>H145+H154+H168+H172+H179</f>
        <v>9175000</v>
      </c>
    </row>
    <row r="145" spans="1:8" s="67" customFormat="1" ht="12.75">
      <c r="A145" s="10" t="s">
        <v>644</v>
      </c>
      <c r="B145" s="24" t="s">
        <v>437</v>
      </c>
      <c r="C145" s="24" t="s">
        <v>424</v>
      </c>
      <c r="D145" s="24"/>
      <c r="E145" s="24"/>
      <c r="F145" s="28">
        <f>G145+H145</f>
        <v>28950970</v>
      </c>
      <c r="G145" s="28">
        <f>G146+G149</f>
        <v>28950970</v>
      </c>
      <c r="H145" s="28">
        <f>H146+H149</f>
        <v>0</v>
      </c>
    </row>
    <row r="146" spans="1:8" s="67" customFormat="1" ht="33.75">
      <c r="A146" s="10" t="s">
        <v>586</v>
      </c>
      <c r="B146" s="24" t="s">
        <v>437</v>
      </c>
      <c r="C146" s="24" t="s">
        <v>424</v>
      </c>
      <c r="D146" s="24" t="s">
        <v>166</v>
      </c>
      <c r="E146" s="24"/>
      <c r="F146" s="28">
        <f>F147</f>
        <v>3000000</v>
      </c>
      <c r="G146" s="28">
        <f>G147</f>
        <v>3000000</v>
      </c>
      <c r="H146" s="28"/>
    </row>
    <row r="147" spans="1:8" s="67" customFormat="1" ht="68.25" customHeight="1">
      <c r="A147" s="10" t="s">
        <v>168</v>
      </c>
      <c r="B147" s="24" t="s">
        <v>437</v>
      </c>
      <c r="C147" s="24" t="s">
        <v>424</v>
      </c>
      <c r="D147" s="24" t="s">
        <v>169</v>
      </c>
      <c r="E147" s="24"/>
      <c r="F147" s="28">
        <f>F148</f>
        <v>3000000</v>
      </c>
      <c r="G147" s="28">
        <f>G148</f>
        <v>3000000</v>
      </c>
      <c r="H147" s="28"/>
    </row>
    <row r="148" spans="1:8" s="67" customFormat="1" ht="35.25" customHeight="1">
      <c r="A148" s="10" t="s">
        <v>167</v>
      </c>
      <c r="B148" s="24" t="s">
        <v>437</v>
      </c>
      <c r="C148" s="24" t="s">
        <v>424</v>
      </c>
      <c r="D148" s="24" t="s">
        <v>169</v>
      </c>
      <c r="E148" s="24" t="s">
        <v>536</v>
      </c>
      <c r="F148" s="28">
        <f>G148</f>
        <v>3000000</v>
      </c>
      <c r="G148" s="28">
        <v>3000000</v>
      </c>
      <c r="H148" s="28"/>
    </row>
    <row r="149" spans="1:8" ht="22.5">
      <c r="A149" s="10" t="s">
        <v>643</v>
      </c>
      <c r="B149" s="24" t="s">
        <v>437</v>
      </c>
      <c r="C149" s="24" t="s">
        <v>424</v>
      </c>
      <c r="D149" s="24" t="s">
        <v>645</v>
      </c>
      <c r="E149" s="24"/>
      <c r="F149" s="28">
        <f>F150+F152</f>
        <v>25950970</v>
      </c>
      <c r="G149" s="28">
        <f>G150+G152</f>
        <v>25950970</v>
      </c>
      <c r="H149" s="28"/>
    </row>
    <row r="150" spans="1:8" ht="22.5">
      <c r="A150" s="10" t="s">
        <v>526</v>
      </c>
      <c r="B150" s="24" t="s">
        <v>437</v>
      </c>
      <c r="C150" s="24" t="s">
        <v>424</v>
      </c>
      <c r="D150" s="24" t="s">
        <v>646</v>
      </c>
      <c r="E150" s="24"/>
      <c r="F150" s="28">
        <f>G150+H150</f>
        <v>24502170</v>
      </c>
      <c r="G150" s="28">
        <f>G151</f>
        <v>24502170</v>
      </c>
      <c r="H150" s="28"/>
    </row>
    <row r="151" spans="1:8" ht="22.5">
      <c r="A151" s="10" t="s">
        <v>524</v>
      </c>
      <c r="B151" s="24" t="s">
        <v>437</v>
      </c>
      <c r="C151" s="24" t="s">
        <v>424</v>
      </c>
      <c r="D151" s="24" t="s">
        <v>646</v>
      </c>
      <c r="E151" s="24" t="s">
        <v>525</v>
      </c>
      <c r="F151" s="28">
        <f>G151+H151</f>
        <v>24502170</v>
      </c>
      <c r="G151" s="28">
        <v>24502170</v>
      </c>
      <c r="H151" s="28"/>
    </row>
    <row r="152" spans="1:8" ht="23.25" customHeight="1">
      <c r="A152" s="10" t="s">
        <v>391</v>
      </c>
      <c r="B152" s="24" t="s">
        <v>437</v>
      </c>
      <c r="C152" s="24" t="s">
        <v>424</v>
      </c>
      <c r="D152" s="24" t="s">
        <v>392</v>
      </c>
      <c r="E152" s="24"/>
      <c r="F152" s="28">
        <f>F153</f>
        <v>1448800</v>
      </c>
      <c r="G152" s="28">
        <f>G153</f>
        <v>1448800</v>
      </c>
      <c r="H152" s="28"/>
    </row>
    <row r="153" spans="1:10" ht="22.5">
      <c r="A153" s="10" t="s">
        <v>524</v>
      </c>
      <c r="B153" s="24" t="s">
        <v>437</v>
      </c>
      <c r="C153" s="24" t="s">
        <v>424</v>
      </c>
      <c r="D153" s="24" t="s">
        <v>392</v>
      </c>
      <c r="E153" s="24" t="s">
        <v>525</v>
      </c>
      <c r="F153" s="28">
        <f>G153</f>
        <v>1448800</v>
      </c>
      <c r="G153" s="28">
        <v>1448800</v>
      </c>
      <c r="H153" s="28"/>
      <c r="J153" t="s">
        <v>318</v>
      </c>
    </row>
    <row r="154" spans="1:9" ht="12.75">
      <c r="A154" s="10" t="s">
        <v>647</v>
      </c>
      <c r="B154" s="24" t="s">
        <v>437</v>
      </c>
      <c r="C154" s="24" t="s">
        <v>435</v>
      </c>
      <c r="D154" s="24"/>
      <c r="E154" s="24"/>
      <c r="F154" s="28">
        <f>F155+F160+F163</f>
        <v>44143400</v>
      </c>
      <c r="G154" s="28">
        <f>G155+G160+G163</f>
        <v>34968400</v>
      </c>
      <c r="H154" s="28">
        <f>H155+H163+H160</f>
        <v>9175000</v>
      </c>
      <c r="I154" t="s">
        <v>318</v>
      </c>
    </row>
    <row r="155" spans="1:8" ht="22.5">
      <c r="A155" s="10" t="s">
        <v>487</v>
      </c>
      <c r="B155" s="24" t="s">
        <v>437</v>
      </c>
      <c r="C155" s="24" t="s">
        <v>435</v>
      </c>
      <c r="D155" s="24" t="s">
        <v>645</v>
      </c>
      <c r="E155" s="24"/>
      <c r="F155" s="28">
        <f>F156+F158</f>
        <v>27412500</v>
      </c>
      <c r="G155" s="28">
        <f>G156+G158</f>
        <v>18237500</v>
      </c>
      <c r="H155" s="28">
        <f>H156</f>
        <v>9175000</v>
      </c>
    </row>
    <row r="156" spans="1:8" ht="22.5">
      <c r="A156" s="10" t="s">
        <v>526</v>
      </c>
      <c r="B156" s="24" t="s">
        <v>437</v>
      </c>
      <c r="C156" s="24" t="s">
        <v>435</v>
      </c>
      <c r="D156" s="24" t="s">
        <v>646</v>
      </c>
      <c r="E156" s="24"/>
      <c r="F156" s="28">
        <f>G156+H156</f>
        <v>27212500</v>
      </c>
      <c r="G156" s="28">
        <f>G157</f>
        <v>18037500</v>
      </c>
      <c r="H156" s="28">
        <f>H157</f>
        <v>9175000</v>
      </c>
    </row>
    <row r="157" spans="1:8" ht="22.5">
      <c r="A157" s="10" t="s">
        <v>524</v>
      </c>
      <c r="B157" s="24" t="s">
        <v>437</v>
      </c>
      <c r="C157" s="24" t="s">
        <v>435</v>
      </c>
      <c r="D157" s="24" t="s">
        <v>646</v>
      </c>
      <c r="E157" s="24" t="s">
        <v>525</v>
      </c>
      <c r="F157" s="28">
        <f>G157+H157</f>
        <v>27212500</v>
      </c>
      <c r="G157" s="28">
        <v>18037500</v>
      </c>
      <c r="H157" s="28">
        <v>9175000</v>
      </c>
    </row>
    <row r="158" spans="1:8" ht="22.5">
      <c r="A158" s="10" t="s">
        <v>391</v>
      </c>
      <c r="B158" s="24" t="s">
        <v>437</v>
      </c>
      <c r="C158" s="24" t="s">
        <v>435</v>
      </c>
      <c r="D158" s="24" t="s">
        <v>392</v>
      </c>
      <c r="E158" s="24"/>
      <c r="F158" s="28">
        <f>F159</f>
        <v>200000</v>
      </c>
      <c r="G158" s="28">
        <f>G159</f>
        <v>200000</v>
      </c>
      <c r="H158" s="28"/>
    </row>
    <row r="159" spans="1:8" ht="22.5">
      <c r="A159" s="10" t="s">
        <v>524</v>
      </c>
      <c r="B159" s="24" t="s">
        <v>437</v>
      </c>
      <c r="C159" s="24" t="s">
        <v>435</v>
      </c>
      <c r="D159" s="24" t="s">
        <v>392</v>
      </c>
      <c r="E159" s="24" t="s">
        <v>525</v>
      </c>
      <c r="F159" s="28">
        <f>G159</f>
        <v>200000</v>
      </c>
      <c r="G159" s="28">
        <v>200000</v>
      </c>
      <c r="H159" s="28"/>
    </row>
    <row r="160" spans="1:8" ht="12.75">
      <c r="A160" s="10" t="s">
        <v>648</v>
      </c>
      <c r="B160" s="24" t="s">
        <v>437</v>
      </c>
      <c r="C160" s="24" t="s">
        <v>435</v>
      </c>
      <c r="D160" s="24" t="s">
        <v>649</v>
      </c>
      <c r="E160" s="24"/>
      <c r="F160" s="28">
        <f>G160+H160</f>
        <v>8750000</v>
      </c>
      <c r="G160" s="28">
        <f>G161</f>
        <v>8750000</v>
      </c>
      <c r="H160" s="28"/>
    </row>
    <row r="161" spans="1:8" ht="22.5">
      <c r="A161" s="10" t="s">
        <v>526</v>
      </c>
      <c r="B161" s="24" t="s">
        <v>437</v>
      </c>
      <c r="C161" s="24" t="s">
        <v>435</v>
      </c>
      <c r="D161" s="24" t="s">
        <v>650</v>
      </c>
      <c r="E161" s="24"/>
      <c r="F161" s="28">
        <f>G161+H161</f>
        <v>8750000</v>
      </c>
      <c r="G161" s="28">
        <f>G162</f>
        <v>8750000</v>
      </c>
      <c r="H161" s="28"/>
    </row>
    <row r="162" spans="1:8" ht="22.5">
      <c r="A162" s="10" t="s">
        <v>524</v>
      </c>
      <c r="B162" s="24" t="s">
        <v>437</v>
      </c>
      <c r="C162" s="24" t="s">
        <v>435</v>
      </c>
      <c r="D162" s="24" t="s">
        <v>650</v>
      </c>
      <c r="E162" s="24" t="s">
        <v>525</v>
      </c>
      <c r="F162" s="28">
        <f>G162+H162</f>
        <v>8750000</v>
      </c>
      <c r="G162" s="28">
        <v>8750000</v>
      </c>
      <c r="H162" s="28"/>
    </row>
    <row r="163" spans="1:8" ht="22.5">
      <c r="A163" s="10" t="s">
        <v>556</v>
      </c>
      <c r="B163" s="24" t="s">
        <v>437</v>
      </c>
      <c r="C163" s="24" t="s">
        <v>435</v>
      </c>
      <c r="D163" s="24" t="s">
        <v>557</v>
      </c>
      <c r="E163" s="24"/>
      <c r="F163" s="28">
        <f>F164+F166</f>
        <v>7980900</v>
      </c>
      <c r="G163" s="28">
        <f>G164+G166</f>
        <v>7980900</v>
      </c>
      <c r="H163" s="28"/>
    </row>
    <row r="164" spans="1:8" ht="50.25" customHeight="1">
      <c r="A164" s="10" t="s">
        <v>651</v>
      </c>
      <c r="B164" s="24" t="s">
        <v>437</v>
      </c>
      <c r="C164" s="24" t="s">
        <v>435</v>
      </c>
      <c r="D164" s="24" t="s">
        <v>652</v>
      </c>
      <c r="E164" s="24"/>
      <c r="F164" s="28">
        <f>G164+H164</f>
        <v>2301900</v>
      </c>
      <c r="G164" s="28">
        <f>G165</f>
        <v>2301900</v>
      </c>
      <c r="H164" s="28"/>
    </row>
    <row r="165" spans="1:8" ht="22.5">
      <c r="A165" s="10" t="s">
        <v>524</v>
      </c>
      <c r="B165" s="24" t="s">
        <v>437</v>
      </c>
      <c r="C165" s="24" t="s">
        <v>435</v>
      </c>
      <c r="D165" s="24" t="s">
        <v>652</v>
      </c>
      <c r="E165" s="24" t="s">
        <v>525</v>
      </c>
      <c r="F165" s="28">
        <f>G165+H165</f>
        <v>2301900</v>
      </c>
      <c r="G165" s="28">
        <v>2301900</v>
      </c>
      <c r="H165" s="28"/>
    </row>
    <row r="166" spans="1:8" ht="112.5">
      <c r="A166" s="10" t="s">
        <v>394</v>
      </c>
      <c r="B166" s="24" t="s">
        <v>437</v>
      </c>
      <c r="C166" s="24" t="s">
        <v>435</v>
      </c>
      <c r="D166" s="24" t="s">
        <v>393</v>
      </c>
      <c r="E166" s="24"/>
      <c r="F166" s="28">
        <f>F167</f>
        <v>5679000</v>
      </c>
      <c r="G166" s="28">
        <f>G167</f>
        <v>5679000</v>
      </c>
      <c r="H166" s="28"/>
    </row>
    <row r="167" spans="1:8" ht="22.5">
      <c r="A167" s="10" t="s">
        <v>524</v>
      </c>
      <c r="B167" s="24" t="s">
        <v>437</v>
      </c>
      <c r="C167" s="24" t="s">
        <v>435</v>
      </c>
      <c r="D167" s="24" t="s">
        <v>393</v>
      </c>
      <c r="E167" s="24" t="s">
        <v>525</v>
      </c>
      <c r="F167" s="28">
        <f>G167</f>
        <v>5679000</v>
      </c>
      <c r="G167" s="28">
        <v>5679000</v>
      </c>
      <c r="H167" s="28"/>
    </row>
    <row r="168" spans="1:8" ht="22.5">
      <c r="A168" s="10" t="s">
        <v>653</v>
      </c>
      <c r="B168" s="24" t="s">
        <v>437</v>
      </c>
      <c r="C168" s="24" t="s">
        <v>433</v>
      </c>
      <c r="D168" s="24"/>
      <c r="E168" s="24"/>
      <c r="F168" s="28">
        <f aca="true" t="shared" si="13" ref="F168:F175">G168+H168</f>
        <v>170000</v>
      </c>
      <c r="G168" s="28">
        <f>G169</f>
        <v>170000</v>
      </c>
      <c r="H168" s="28"/>
    </row>
    <row r="169" spans="1:9" ht="22.5">
      <c r="A169" s="10" t="s">
        <v>643</v>
      </c>
      <c r="B169" s="24" t="s">
        <v>437</v>
      </c>
      <c r="C169" s="24" t="s">
        <v>433</v>
      </c>
      <c r="D169" s="24" t="s">
        <v>645</v>
      </c>
      <c r="E169" s="24"/>
      <c r="F169" s="28">
        <f t="shared" si="13"/>
        <v>170000</v>
      </c>
      <c r="G169" s="28">
        <f>G170</f>
        <v>170000</v>
      </c>
      <c r="H169" s="28"/>
      <c r="I169" t="s">
        <v>318</v>
      </c>
    </row>
    <row r="170" spans="1:8" ht="22.5">
      <c r="A170" s="10" t="s">
        <v>526</v>
      </c>
      <c r="B170" s="24" t="s">
        <v>437</v>
      </c>
      <c r="C170" s="24" t="s">
        <v>433</v>
      </c>
      <c r="D170" s="24" t="s">
        <v>646</v>
      </c>
      <c r="E170" s="24"/>
      <c r="F170" s="28">
        <f t="shared" si="13"/>
        <v>170000</v>
      </c>
      <c r="G170" s="28">
        <f>G171</f>
        <v>170000</v>
      </c>
      <c r="H170" s="28"/>
    </row>
    <row r="171" spans="1:8" ht="22.5">
      <c r="A171" s="10" t="s">
        <v>524</v>
      </c>
      <c r="B171" s="24" t="s">
        <v>437</v>
      </c>
      <c r="C171" s="24" t="s">
        <v>433</v>
      </c>
      <c r="D171" s="24" t="s">
        <v>646</v>
      </c>
      <c r="E171" s="24" t="s">
        <v>525</v>
      </c>
      <c r="F171" s="28">
        <f t="shared" si="13"/>
        <v>170000</v>
      </c>
      <c r="G171" s="28">
        <v>170000</v>
      </c>
      <c r="H171" s="28"/>
    </row>
    <row r="172" spans="1:8" ht="12.75">
      <c r="A172" s="10" t="s">
        <v>654</v>
      </c>
      <c r="B172" s="24" t="s">
        <v>437</v>
      </c>
      <c r="C172" s="24" t="s">
        <v>426</v>
      </c>
      <c r="D172" s="24"/>
      <c r="E172" s="24"/>
      <c r="F172" s="28">
        <f t="shared" si="13"/>
        <v>9685800</v>
      </c>
      <c r="G172" s="28">
        <f>G173+G176</f>
        <v>9685800</v>
      </c>
      <c r="H172" s="28"/>
    </row>
    <row r="173" spans="1:8" ht="22.5">
      <c r="A173" s="10" t="s">
        <v>643</v>
      </c>
      <c r="B173" s="24" t="s">
        <v>437</v>
      </c>
      <c r="C173" s="24" t="s">
        <v>426</v>
      </c>
      <c r="D173" s="24" t="s">
        <v>645</v>
      </c>
      <c r="E173" s="24"/>
      <c r="F173" s="28">
        <f t="shared" si="13"/>
        <v>8550000</v>
      </c>
      <c r="G173" s="28">
        <f>G174</f>
        <v>8550000</v>
      </c>
      <c r="H173" s="28"/>
    </row>
    <row r="174" spans="1:8" ht="22.5">
      <c r="A174" s="10" t="s">
        <v>526</v>
      </c>
      <c r="B174" s="24" t="s">
        <v>437</v>
      </c>
      <c r="C174" s="24" t="s">
        <v>426</v>
      </c>
      <c r="D174" s="24" t="s">
        <v>646</v>
      </c>
      <c r="E174" s="24"/>
      <c r="F174" s="28">
        <f t="shared" si="13"/>
        <v>8550000</v>
      </c>
      <c r="G174" s="28">
        <f>G175</f>
        <v>8550000</v>
      </c>
      <c r="H174" s="28"/>
    </row>
    <row r="175" spans="1:8" ht="22.5">
      <c r="A175" s="10" t="s">
        <v>524</v>
      </c>
      <c r="B175" s="24" t="s">
        <v>437</v>
      </c>
      <c r="C175" s="24" t="s">
        <v>426</v>
      </c>
      <c r="D175" s="24" t="s">
        <v>646</v>
      </c>
      <c r="E175" s="24" t="s">
        <v>525</v>
      </c>
      <c r="F175" s="28">
        <f t="shared" si="13"/>
        <v>8550000</v>
      </c>
      <c r="G175" s="28">
        <v>8550000</v>
      </c>
      <c r="H175" s="28"/>
    </row>
    <row r="176" spans="1:8" ht="22.5">
      <c r="A176" s="10" t="s">
        <v>556</v>
      </c>
      <c r="B176" s="24" t="s">
        <v>437</v>
      </c>
      <c r="C176" s="24" t="s">
        <v>426</v>
      </c>
      <c r="D176" s="24" t="s">
        <v>557</v>
      </c>
      <c r="E176" s="24"/>
      <c r="F176" s="28">
        <f>F177</f>
        <v>1135800</v>
      </c>
      <c r="G176" s="28">
        <f>G177</f>
        <v>1135800</v>
      </c>
      <c r="H176" s="28"/>
    </row>
    <row r="177" spans="1:9" ht="47.25" customHeight="1">
      <c r="A177" s="10" t="s">
        <v>651</v>
      </c>
      <c r="B177" s="24" t="s">
        <v>437</v>
      </c>
      <c r="C177" s="24" t="s">
        <v>426</v>
      </c>
      <c r="D177" s="24" t="s">
        <v>652</v>
      </c>
      <c r="E177" s="24"/>
      <c r="F177" s="28">
        <f>G177+H177</f>
        <v>1135800</v>
      </c>
      <c r="G177" s="28">
        <f>G178</f>
        <v>1135800</v>
      </c>
      <c r="H177" s="28"/>
      <c r="I177" t="s">
        <v>318</v>
      </c>
    </row>
    <row r="178" spans="1:9" ht="22.5">
      <c r="A178" s="10" t="s">
        <v>524</v>
      </c>
      <c r="B178" s="24" t="s">
        <v>437</v>
      </c>
      <c r="C178" s="24" t="s">
        <v>426</v>
      </c>
      <c r="D178" s="24" t="s">
        <v>652</v>
      </c>
      <c r="E178" s="24" t="s">
        <v>525</v>
      </c>
      <c r="F178" s="28">
        <f>G178+H178</f>
        <v>1135800</v>
      </c>
      <c r="G178" s="28">
        <v>1135800</v>
      </c>
      <c r="H178" s="28"/>
      <c r="I178" t="s">
        <v>318</v>
      </c>
    </row>
    <row r="179" spans="1:9" ht="12.75">
      <c r="A179" s="10" t="s">
        <v>449</v>
      </c>
      <c r="B179" s="24" t="s">
        <v>437</v>
      </c>
      <c r="C179" s="24" t="s">
        <v>441</v>
      </c>
      <c r="D179" s="24"/>
      <c r="E179" s="24"/>
      <c r="F179" s="28">
        <f>F180+F183</f>
        <v>2522400</v>
      </c>
      <c r="G179" s="28">
        <f>G180+G183</f>
        <v>2522400</v>
      </c>
      <c r="H179" s="28"/>
      <c r="I179" t="s">
        <v>318</v>
      </c>
    </row>
    <row r="180" spans="1:8" ht="22.5">
      <c r="A180" s="10" t="s">
        <v>584</v>
      </c>
      <c r="B180" s="24" t="s">
        <v>437</v>
      </c>
      <c r="C180" s="24" t="s">
        <v>441</v>
      </c>
      <c r="D180" s="24" t="s">
        <v>583</v>
      </c>
      <c r="E180" s="24"/>
      <c r="F180" s="28">
        <f>F181</f>
        <v>215200</v>
      </c>
      <c r="G180" s="28">
        <f>G181</f>
        <v>215200</v>
      </c>
      <c r="H180" s="28"/>
    </row>
    <row r="181" spans="1:8" ht="33.75">
      <c r="A181" s="10" t="s">
        <v>582</v>
      </c>
      <c r="B181" s="24" t="s">
        <v>437</v>
      </c>
      <c r="C181" s="24" t="s">
        <v>441</v>
      </c>
      <c r="D181" s="24" t="s">
        <v>585</v>
      </c>
      <c r="E181" s="24"/>
      <c r="F181" s="28">
        <f>F182</f>
        <v>215200</v>
      </c>
      <c r="G181" s="28">
        <f>G182</f>
        <v>215200</v>
      </c>
      <c r="H181" s="28"/>
    </row>
    <row r="182" spans="1:8" ht="22.5">
      <c r="A182" s="10" t="s">
        <v>478</v>
      </c>
      <c r="B182" s="24" t="s">
        <v>437</v>
      </c>
      <c r="C182" s="24" t="s">
        <v>441</v>
      </c>
      <c r="D182" s="24" t="s">
        <v>585</v>
      </c>
      <c r="E182" s="24" t="s">
        <v>480</v>
      </c>
      <c r="F182" s="28">
        <f>G182</f>
        <v>215200</v>
      </c>
      <c r="G182" s="28">
        <v>215200</v>
      </c>
      <c r="H182" s="28"/>
    </row>
    <row r="183" spans="1:8" ht="12.75">
      <c r="A183" s="10" t="s">
        <v>26</v>
      </c>
      <c r="B183" s="24" t="s">
        <v>437</v>
      </c>
      <c r="C183" s="24" t="s">
        <v>441</v>
      </c>
      <c r="D183" s="24" t="s">
        <v>155</v>
      </c>
      <c r="E183" s="24"/>
      <c r="F183" s="28">
        <f>F184</f>
        <v>2307200</v>
      </c>
      <c r="G183" s="28">
        <f>G184</f>
        <v>2307200</v>
      </c>
      <c r="H183" s="28"/>
    </row>
    <row r="184" spans="1:8" ht="22.5">
      <c r="A184" s="10" t="s">
        <v>399</v>
      </c>
      <c r="B184" s="24" t="s">
        <v>437</v>
      </c>
      <c r="C184" s="24" t="s">
        <v>441</v>
      </c>
      <c r="D184" s="24" t="s">
        <v>400</v>
      </c>
      <c r="E184" s="24"/>
      <c r="F184" s="28">
        <f>F185</f>
        <v>2307200</v>
      </c>
      <c r="G184" s="28">
        <f>G185</f>
        <v>2307200</v>
      </c>
      <c r="H184" s="28"/>
    </row>
    <row r="185" spans="1:8" ht="12.75">
      <c r="A185" s="10" t="s">
        <v>535</v>
      </c>
      <c r="B185" s="24" t="s">
        <v>437</v>
      </c>
      <c r="C185" s="24" t="s">
        <v>441</v>
      </c>
      <c r="D185" s="24" t="s">
        <v>400</v>
      </c>
      <c r="E185" s="24" t="s">
        <v>536</v>
      </c>
      <c r="F185" s="28">
        <f>G185</f>
        <v>2307200</v>
      </c>
      <c r="G185" s="28">
        <v>2307200</v>
      </c>
      <c r="H185" s="28"/>
    </row>
    <row r="186" spans="1:8" s="37" customFormat="1" ht="12.75">
      <c r="A186" s="9" t="s">
        <v>587</v>
      </c>
      <c r="B186" s="38" t="s">
        <v>451</v>
      </c>
      <c r="C186" s="38"/>
      <c r="D186" s="38"/>
      <c r="E186" s="38"/>
      <c r="F186" s="39">
        <f>F187+F191+F195</f>
        <v>806200</v>
      </c>
      <c r="G186" s="39">
        <f>G187+G191+G195</f>
        <v>806200</v>
      </c>
      <c r="H186" s="39"/>
    </row>
    <row r="187" spans="1:8" ht="12.75">
      <c r="A187" s="10" t="s">
        <v>588</v>
      </c>
      <c r="B187" s="24" t="s">
        <v>451</v>
      </c>
      <c r="C187" s="24" t="s">
        <v>424</v>
      </c>
      <c r="D187" s="24"/>
      <c r="E187" s="24"/>
      <c r="F187" s="28">
        <f aca="true" t="shared" si="14" ref="F187:G189">F188</f>
        <v>504000</v>
      </c>
      <c r="G187" s="28">
        <f t="shared" si="14"/>
        <v>504000</v>
      </c>
      <c r="H187" s="28"/>
    </row>
    <row r="188" spans="1:8" ht="22.5">
      <c r="A188" s="10" t="s">
        <v>589</v>
      </c>
      <c r="B188" s="24" t="s">
        <v>451</v>
      </c>
      <c r="C188" s="24" t="s">
        <v>424</v>
      </c>
      <c r="D188" s="24" t="s">
        <v>590</v>
      </c>
      <c r="E188" s="24"/>
      <c r="F188" s="28">
        <f t="shared" si="14"/>
        <v>504000</v>
      </c>
      <c r="G188" s="28">
        <f t="shared" si="14"/>
        <v>504000</v>
      </c>
      <c r="H188" s="28"/>
    </row>
    <row r="189" spans="1:8" ht="33.75">
      <c r="A189" s="10" t="s">
        <v>591</v>
      </c>
      <c r="B189" s="24" t="s">
        <v>451</v>
      </c>
      <c r="C189" s="24" t="s">
        <v>424</v>
      </c>
      <c r="D189" s="24" t="s">
        <v>592</v>
      </c>
      <c r="E189" s="24"/>
      <c r="F189" s="28">
        <f t="shared" si="14"/>
        <v>504000</v>
      </c>
      <c r="G189" s="28">
        <f t="shared" si="14"/>
        <v>504000</v>
      </c>
      <c r="H189" s="28"/>
    </row>
    <row r="190" spans="1:8" ht="12.75">
      <c r="A190" s="10" t="s">
        <v>593</v>
      </c>
      <c r="B190" s="24" t="s">
        <v>451</v>
      </c>
      <c r="C190" s="24" t="s">
        <v>424</v>
      </c>
      <c r="D190" s="24" t="s">
        <v>592</v>
      </c>
      <c r="E190" s="24" t="s">
        <v>594</v>
      </c>
      <c r="F190" s="28">
        <f>G190</f>
        <v>504000</v>
      </c>
      <c r="G190" s="28">
        <v>504000</v>
      </c>
      <c r="H190" s="28"/>
    </row>
    <row r="191" spans="1:8" ht="12.75">
      <c r="A191" s="10" t="s">
        <v>452</v>
      </c>
      <c r="B191" s="24" t="s">
        <v>451</v>
      </c>
      <c r="C191" s="24" t="s">
        <v>433</v>
      </c>
      <c r="D191" s="24"/>
      <c r="E191" s="24"/>
      <c r="F191" s="28">
        <f aca="true" t="shared" si="15" ref="F191:G193">F192</f>
        <v>120000</v>
      </c>
      <c r="G191" s="28">
        <f t="shared" si="15"/>
        <v>120000</v>
      </c>
      <c r="H191" s="28"/>
    </row>
    <row r="192" spans="1:8" ht="12.75">
      <c r="A192" s="10" t="s">
        <v>595</v>
      </c>
      <c r="B192" s="24" t="s">
        <v>451</v>
      </c>
      <c r="C192" s="24" t="s">
        <v>433</v>
      </c>
      <c r="D192" s="24" t="s">
        <v>596</v>
      </c>
      <c r="E192" s="24"/>
      <c r="F192" s="28">
        <f t="shared" si="15"/>
        <v>120000</v>
      </c>
      <c r="G192" s="28">
        <f t="shared" si="15"/>
        <v>120000</v>
      </c>
      <c r="H192" s="28"/>
    </row>
    <row r="193" spans="1:8" ht="12.75">
      <c r="A193" s="10" t="s">
        <v>189</v>
      </c>
      <c r="B193" s="24" t="s">
        <v>451</v>
      </c>
      <c r="C193" s="24" t="s">
        <v>433</v>
      </c>
      <c r="D193" s="24" t="s">
        <v>190</v>
      </c>
      <c r="E193" s="24"/>
      <c r="F193" s="28">
        <f t="shared" si="15"/>
        <v>120000</v>
      </c>
      <c r="G193" s="28">
        <f t="shared" si="15"/>
        <v>120000</v>
      </c>
      <c r="H193" s="28"/>
    </row>
    <row r="194" spans="1:8" ht="12.75">
      <c r="A194" s="10" t="s">
        <v>593</v>
      </c>
      <c r="B194" s="24" t="s">
        <v>451</v>
      </c>
      <c r="C194" s="24" t="s">
        <v>433</v>
      </c>
      <c r="D194" s="24" t="s">
        <v>190</v>
      </c>
      <c r="E194" s="24" t="s">
        <v>594</v>
      </c>
      <c r="F194" s="28">
        <f>G194</f>
        <v>120000</v>
      </c>
      <c r="G194" s="28">
        <v>120000</v>
      </c>
      <c r="H194" s="28"/>
    </row>
    <row r="195" spans="1:8" ht="12.75">
      <c r="A195" s="8" t="s">
        <v>453</v>
      </c>
      <c r="B195" s="24" t="s">
        <v>451</v>
      </c>
      <c r="C195" s="24" t="s">
        <v>426</v>
      </c>
      <c r="D195" s="24"/>
      <c r="E195" s="24"/>
      <c r="F195" s="28">
        <f aca="true" t="shared" si="16" ref="F195:G197">F196</f>
        <v>182200</v>
      </c>
      <c r="G195" s="28">
        <f t="shared" si="16"/>
        <v>182200</v>
      </c>
      <c r="H195" s="28"/>
    </row>
    <row r="196" spans="1:8" ht="12.75">
      <c r="A196" s="8" t="s">
        <v>595</v>
      </c>
      <c r="B196" s="24" t="s">
        <v>451</v>
      </c>
      <c r="C196" s="24" t="s">
        <v>426</v>
      </c>
      <c r="D196" s="24" t="s">
        <v>596</v>
      </c>
      <c r="E196" s="24"/>
      <c r="F196" s="28">
        <f t="shared" si="16"/>
        <v>182200</v>
      </c>
      <c r="G196" s="28">
        <f t="shared" si="16"/>
        <v>182200</v>
      </c>
      <c r="H196" s="28"/>
    </row>
    <row r="197" spans="1:8" ht="33.75">
      <c r="A197" s="10" t="s">
        <v>597</v>
      </c>
      <c r="B197" s="24" t="s">
        <v>451</v>
      </c>
      <c r="C197" s="24" t="s">
        <v>426</v>
      </c>
      <c r="D197" s="24" t="s">
        <v>598</v>
      </c>
      <c r="E197" s="24"/>
      <c r="F197" s="28">
        <f t="shared" si="16"/>
        <v>182200</v>
      </c>
      <c r="G197" s="28">
        <f t="shared" si="16"/>
        <v>182200</v>
      </c>
      <c r="H197" s="28"/>
    </row>
    <row r="198" spans="1:8" ht="12.75">
      <c r="A198" s="8" t="s">
        <v>593</v>
      </c>
      <c r="B198" s="24" t="s">
        <v>451</v>
      </c>
      <c r="C198" s="24" t="s">
        <v>426</v>
      </c>
      <c r="D198" s="24" t="s">
        <v>598</v>
      </c>
      <c r="E198" s="24" t="s">
        <v>594</v>
      </c>
      <c r="F198" s="28">
        <f>G198</f>
        <v>182200</v>
      </c>
      <c r="G198" s="28">
        <v>182200</v>
      </c>
      <c r="H198" s="28"/>
    </row>
    <row r="199" spans="1:8" s="37" customFormat="1" ht="12.75">
      <c r="A199" s="9" t="s">
        <v>599</v>
      </c>
      <c r="B199" s="38" t="s">
        <v>455</v>
      </c>
      <c r="C199" s="38"/>
      <c r="D199" s="38"/>
      <c r="E199" s="38"/>
      <c r="F199" s="39">
        <f>F200+F208+F224</f>
        <v>61649949</v>
      </c>
      <c r="G199" s="39">
        <f>G200+G208+G224</f>
        <v>61649949</v>
      </c>
      <c r="H199" s="39"/>
    </row>
    <row r="200" spans="1:8" ht="22.5">
      <c r="A200" s="10" t="s">
        <v>454</v>
      </c>
      <c r="B200" s="24" t="s">
        <v>455</v>
      </c>
      <c r="C200" s="24" t="s">
        <v>424</v>
      </c>
      <c r="D200" s="24"/>
      <c r="E200" s="24"/>
      <c r="F200" s="28">
        <f>F201+F205</f>
        <v>35608349</v>
      </c>
      <c r="G200" s="28">
        <f>G201+G205</f>
        <v>35608349</v>
      </c>
      <c r="H200" s="28"/>
    </row>
    <row r="201" spans="1:8" ht="12.75">
      <c r="A201" s="10" t="s">
        <v>600</v>
      </c>
      <c r="B201" s="24" t="s">
        <v>455</v>
      </c>
      <c r="C201" s="24" t="s">
        <v>424</v>
      </c>
      <c r="D201" s="24" t="s">
        <v>601</v>
      </c>
      <c r="E201" s="24"/>
      <c r="F201" s="28">
        <f aca="true" t="shared" si="17" ref="F201:G203">F202</f>
        <v>33055000</v>
      </c>
      <c r="G201" s="28">
        <f t="shared" si="17"/>
        <v>33055000</v>
      </c>
      <c r="H201" s="28"/>
    </row>
    <row r="202" spans="1:8" ht="12.75">
      <c r="A202" s="10" t="s">
        <v>600</v>
      </c>
      <c r="B202" s="24" t="s">
        <v>455</v>
      </c>
      <c r="C202" s="24" t="s">
        <v>424</v>
      </c>
      <c r="D202" s="24" t="s">
        <v>602</v>
      </c>
      <c r="E202" s="24"/>
      <c r="F202" s="28">
        <f t="shared" si="17"/>
        <v>33055000</v>
      </c>
      <c r="G202" s="28">
        <f t="shared" si="17"/>
        <v>33055000</v>
      </c>
      <c r="H202" s="28"/>
    </row>
    <row r="203" spans="1:8" ht="33.75">
      <c r="A203" s="10" t="s">
        <v>603</v>
      </c>
      <c r="B203" s="24" t="s">
        <v>455</v>
      </c>
      <c r="C203" s="24" t="s">
        <v>424</v>
      </c>
      <c r="D203" s="24" t="s">
        <v>604</v>
      </c>
      <c r="E203" s="24"/>
      <c r="F203" s="28">
        <f t="shared" si="17"/>
        <v>33055000</v>
      </c>
      <c r="G203" s="28">
        <f t="shared" si="17"/>
        <v>33055000</v>
      </c>
      <c r="H203" s="28"/>
    </row>
    <row r="204" spans="1:8" ht="12.75">
      <c r="A204" s="10" t="s">
        <v>605</v>
      </c>
      <c r="B204" s="24" t="s">
        <v>455</v>
      </c>
      <c r="C204" s="24" t="s">
        <v>424</v>
      </c>
      <c r="D204" s="24" t="s">
        <v>604</v>
      </c>
      <c r="E204" s="24" t="s">
        <v>606</v>
      </c>
      <c r="F204" s="28">
        <f>G204</f>
        <v>33055000</v>
      </c>
      <c r="G204" s="28">
        <v>33055000</v>
      </c>
      <c r="H204" s="28"/>
    </row>
    <row r="205" spans="1:8" ht="12.75">
      <c r="A205" s="10" t="s">
        <v>607</v>
      </c>
      <c r="B205" s="24" t="s">
        <v>455</v>
      </c>
      <c r="C205" s="24" t="s">
        <v>424</v>
      </c>
      <c r="D205" s="24" t="s">
        <v>608</v>
      </c>
      <c r="E205" s="24"/>
      <c r="F205" s="28">
        <f>F206</f>
        <v>2553349</v>
      </c>
      <c r="G205" s="28">
        <f>G206</f>
        <v>2553349</v>
      </c>
      <c r="H205" s="28"/>
    </row>
    <row r="206" spans="1:8" ht="22.5">
      <c r="A206" s="10" t="s">
        <v>609</v>
      </c>
      <c r="B206" s="24" t="s">
        <v>455</v>
      </c>
      <c r="C206" s="24" t="s">
        <v>424</v>
      </c>
      <c r="D206" s="24" t="s">
        <v>610</v>
      </c>
      <c r="E206" s="24"/>
      <c r="F206" s="28">
        <f>F207</f>
        <v>2553349</v>
      </c>
      <c r="G206" s="28">
        <f>G207</f>
        <v>2553349</v>
      </c>
      <c r="H206" s="28"/>
    </row>
    <row r="207" spans="1:8" ht="12.75">
      <c r="A207" s="8" t="s">
        <v>611</v>
      </c>
      <c r="B207" s="24" t="s">
        <v>455</v>
      </c>
      <c r="C207" s="24" t="s">
        <v>424</v>
      </c>
      <c r="D207" s="24" t="s">
        <v>610</v>
      </c>
      <c r="E207" s="24" t="s">
        <v>612</v>
      </c>
      <c r="F207" s="28">
        <f>G207</f>
        <v>2553349</v>
      </c>
      <c r="G207" s="28">
        <v>2553349</v>
      </c>
      <c r="H207" s="28"/>
    </row>
    <row r="208" spans="1:8" ht="33.75">
      <c r="A208" s="10" t="s">
        <v>25</v>
      </c>
      <c r="B208" s="24" t="s">
        <v>455</v>
      </c>
      <c r="C208" s="24" t="s">
        <v>435</v>
      </c>
      <c r="D208" s="24"/>
      <c r="E208" s="24"/>
      <c r="F208" s="28">
        <f>F209+F212+F218+F221</f>
        <v>13563500</v>
      </c>
      <c r="G208" s="28">
        <f>G209+G212+G218+G221</f>
        <v>13563500</v>
      </c>
      <c r="H208" s="28"/>
    </row>
    <row r="209" spans="1:8" ht="33.75">
      <c r="A209" s="10" t="s">
        <v>577</v>
      </c>
      <c r="B209" s="24" t="s">
        <v>455</v>
      </c>
      <c r="C209" s="24" t="s">
        <v>435</v>
      </c>
      <c r="D209" s="24" t="s">
        <v>578</v>
      </c>
      <c r="E209" s="24"/>
      <c r="F209" s="28">
        <f>F210</f>
        <v>122000</v>
      </c>
      <c r="G209" s="28">
        <f>G210</f>
        <v>122000</v>
      </c>
      <c r="H209" s="28"/>
    </row>
    <row r="210" spans="1:8" ht="22.5">
      <c r="A210" s="10" t="s">
        <v>579</v>
      </c>
      <c r="B210" s="24" t="s">
        <v>455</v>
      </c>
      <c r="C210" s="24" t="s">
        <v>435</v>
      </c>
      <c r="D210" s="24" t="s">
        <v>580</v>
      </c>
      <c r="E210" s="24"/>
      <c r="F210" s="28">
        <f>F211</f>
        <v>122000</v>
      </c>
      <c r="G210" s="28">
        <f>G211</f>
        <v>122000</v>
      </c>
      <c r="H210" s="28"/>
    </row>
    <row r="211" spans="1:8" ht="12.75">
      <c r="A211" s="10" t="s">
        <v>114</v>
      </c>
      <c r="B211" s="24" t="s">
        <v>455</v>
      </c>
      <c r="C211" s="24" t="s">
        <v>435</v>
      </c>
      <c r="D211" s="24" t="s">
        <v>580</v>
      </c>
      <c r="E211" s="24" t="s">
        <v>115</v>
      </c>
      <c r="F211" s="28">
        <f>G211</f>
        <v>122000</v>
      </c>
      <c r="G211" s="28">
        <v>122000</v>
      </c>
      <c r="H211" s="28"/>
    </row>
    <row r="212" spans="1:8" ht="12.75">
      <c r="A212" s="8" t="s">
        <v>599</v>
      </c>
      <c r="B212" s="24" t="s">
        <v>455</v>
      </c>
      <c r="C212" s="24" t="s">
        <v>435</v>
      </c>
      <c r="D212" s="24" t="s">
        <v>618</v>
      </c>
      <c r="E212" s="24"/>
      <c r="F212" s="28">
        <f>F213</f>
        <v>8573900</v>
      </c>
      <c r="G212" s="28">
        <f>G213</f>
        <v>8573900</v>
      </c>
      <c r="H212" s="28"/>
    </row>
    <row r="213" spans="1:8" ht="67.5">
      <c r="A213" s="47" t="s">
        <v>111</v>
      </c>
      <c r="B213" s="24" t="s">
        <v>455</v>
      </c>
      <c r="C213" s="24" t="s">
        <v>435</v>
      </c>
      <c r="D213" s="24" t="s">
        <v>112</v>
      </c>
      <c r="E213" s="24"/>
      <c r="F213" s="28">
        <f>F214+F216</f>
        <v>8573900</v>
      </c>
      <c r="G213" s="28">
        <f>G214+G216</f>
        <v>8573900</v>
      </c>
      <c r="H213" s="28"/>
    </row>
    <row r="214" spans="1:8" ht="90">
      <c r="A214" s="10" t="s">
        <v>116</v>
      </c>
      <c r="B214" s="24" t="s">
        <v>455</v>
      </c>
      <c r="C214" s="24" t="s">
        <v>435</v>
      </c>
      <c r="D214" s="24" t="s">
        <v>113</v>
      </c>
      <c r="E214" s="24"/>
      <c r="F214" s="28">
        <f>F215</f>
        <v>6595300</v>
      </c>
      <c r="G214" s="28">
        <f>G215</f>
        <v>6595300</v>
      </c>
      <c r="H214" s="28"/>
    </row>
    <row r="215" spans="1:8" ht="12.75">
      <c r="A215" s="10" t="s">
        <v>114</v>
      </c>
      <c r="B215" s="24" t="s">
        <v>455</v>
      </c>
      <c r="C215" s="24" t="s">
        <v>435</v>
      </c>
      <c r="D215" s="24" t="s">
        <v>113</v>
      </c>
      <c r="E215" s="24" t="s">
        <v>115</v>
      </c>
      <c r="F215" s="28">
        <f>G215</f>
        <v>6595300</v>
      </c>
      <c r="G215" s="28">
        <v>6595300</v>
      </c>
      <c r="H215" s="28"/>
    </row>
    <row r="216" spans="1:8" ht="67.5">
      <c r="A216" s="10" t="s">
        <v>154</v>
      </c>
      <c r="B216" s="24" t="s">
        <v>455</v>
      </c>
      <c r="C216" s="24" t="s">
        <v>435</v>
      </c>
      <c r="D216" s="24" t="s">
        <v>117</v>
      </c>
      <c r="E216" s="24"/>
      <c r="F216" s="28">
        <f>F217</f>
        <v>1978600</v>
      </c>
      <c r="G216" s="28">
        <f>G217</f>
        <v>1978600</v>
      </c>
      <c r="H216" s="28"/>
    </row>
    <row r="217" spans="1:10" ht="12.75">
      <c r="A217" s="10" t="s">
        <v>114</v>
      </c>
      <c r="B217" s="24" t="s">
        <v>455</v>
      </c>
      <c r="C217" s="24" t="s">
        <v>435</v>
      </c>
      <c r="D217" s="24" t="s">
        <v>117</v>
      </c>
      <c r="E217" s="24" t="s">
        <v>115</v>
      </c>
      <c r="F217" s="28">
        <f>G217</f>
        <v>1978600</v>
      </c>
      <c r="G217" s="28">
        <v>1978600</v>
      </c>
      <c r="H217" s="28"/>
      <c r="J217" t="s">
        <v>318</v>
      </c>
    </row>
    <row r="218" spans="1:8" ht="12.75">
      <c r="A218" s="10" t="s">
        <v>26</v>
      </c>
      <c r="B218" s="24" t="s">
        <v>455</v>
      </c>
      <c r="C218" s="24" t="s">
        <v>435</v>
      </c>
      <c r="D218" s="24" t="s">
        <v>155</v>
      </c>
      <c r="E218" s="24"/>
      <c r="F218" s="28">
        <f>F219</f>
        <v>4667600</v>
      </c>
      <c r="G218" s="28">
        <f>G219</f>
        <v>4667600</v>
      </c>
      <c r="H218" s="28"/>
    </row>
    <row r="219" spans="1:10" ht="45">
      <c r="A219" s="10" t="s">
        <v>110</v>
      </c>
      <c r="B219" s="24" t="s">
        <v>455</v>
      </c>
      <c r="C219" s="24" t="s">
        <v>435</v>
      </c>
      <c r="D219" s="24" t="s">
        <v>156</v>
      </c>
      <c r="E219" s="24"/>
      <c r="F219" s="28">
        <f>F220</f>
        <v>4667600</v>
      </c>
      <c r="G219" s="28">
        <v>4667600</v>
      </c>
      <c r="H219" s="28"/>
      <c r="J219" t="s">
        <v>318</v>
      </c>
    </row>
    <row r="220" spans="1:8" ht="12.75">
      <c r="A220" s="10" t="s">
        <v>114</v>
      </c>
      <c r="B220" s="24" t="s">
        <v>455</v>
      </c>
      <c r="C220" s="24" t="s">
        <v>435</v>
      </c>
      <c r="D220" s="24" t="s">
        <v>156</v>
      </c>
      <c r="E220" s="24" t="s">
        <v>115</v>
      </c>
      <c r="F220" s="28">
        <f>G220</f>
        <v>4667600</v>
      </c>
      <c r="G220" s="28">
        <v>4667600</v>
      </c>
      <c r="H220" s="28"/>
    </row>
    <row r="221" spans="1:8" ht="33.75">
      <c r="A221" s="10" t="s">
        <v>456</v>
      </c>
      <c r="B221" s="24" t="s">
        <v>455</v>
      </c>
      <c r="C221" s="24" t="s">
        <v>435</v>
      </c>
      <c r="D221" s="24" t="s">
        <v>458</v>
      </c>
      <c r="E221" s="24"/>
      <c r="F221" s="28">
        <f>F222</f>
        <v>200000</v>
      </c>
      <c r="G221" s="28">
        <f>G222</f>
        <v>200000</v>
      </c>
      <c r="H221" s="28"/>
    </row>
    <row r="222" spans="1:8" ht="22.5">
      <c r="A222" s="10" t="s">
        <v>457</v>
      </c>
      <c r="B222" s="24" t="s">
        <v>455</v>
      </c>
      <c r="C222" s="24" t="s">
        <v>435</v>
      </c>
      <c r="D222" s="24" t="s">
        <v>459</v>
      </c>
      <c r="E222" s="24"/>
      <c r="F222" s="28">
        <f>F223</f>
        <v>200000</v>
      </c>
      <c r="G222" s="28">
        <f>G223</f>
        <v>200000</v>
      </c>
      <c r="H222" s="28"/>
    </row>
    <row r="223" spans="1:8" ht="12.75">
      <c r="A223" s="10" t="s">
        <v>114</v>
      </c>
      <c r="B223" s="24" t="s">
        <v>455</v>
      </c>
      <c r="C223" s="24" t="s">
        <v>435</v>
      </c>
      <c r="D223" s="24" t="s">
        <v>459</v>
      </c>
      <c r="E223" s="24" t="s">
        <v>115</v>
      </c>
      <c r="F223" s="28">
        <f>G223</f>
        <v>200000</v>
      </c>
      <c r="G223" s="28">
        <v>200000</v>
      </c>
      <c r="H223" s="28"/>
    </row>
    <row r="224" spans="1:8" ht="24" customHeight="1">
      <c r="A224" s="10" t="s">
        <v>464</v>
      </c>
      <c r="B224" s="24" t="s">
        <v>455</v>
      </c>
      <c r="C224" s="24" t="s">
        <v>433</v>
      </c>
      <c r="D224" s="24"/>
      <c r="E224" s="24"/>
      <c r="F224" s="28">
        <f>F225+F228+F231</f>
        <v>12478100</v>
      </c>
      <c r="G224" s="28">
        <f>G225+G228+G231</f>
        <v>12478100</v>
      </c>
      <c r="H224" s="28"/>
    </row>
    <row r="225" spans="1:8" ht="22.5">
      <c r="A225" s="10" t="s">
        <v>613</v>
      </c>
      <c r="B225" s="24" t="s">
        <v>455</v>
      </c>
      <c r="C225" s="24" t="s">
        <v>433</v>
      </c>
      <c r="D225" s="24" t="s">
        <v>479</v>
      </c>
      <c r="E225" s="24"/>
      <c r="F225" s="28">
        <f>F226</f>
        <v>975000</v>
      </c>
      <c r="G225" s="28">
        <f>G226</f>
        <v>975000</v>
      </c>
      <c r="H225" s="28"/>
    </row>
    <row r="226" spans="1:8" ht="33.75">
      <c r="A226" s="10" t="s">
        <v>614</v>
      </c>
      <c r="B226" s="24" t="s">
        <v>455</v>
      </c>
      <c r="C226" s="24" t="s">
        <v>433</v>
      </c>
      <c r="D226" s="24" t="s">
        <v>615</v>
      </c>
      <c r="E226" s="24"/>
      <c r="F226" s="28">
        <f>F227</f>
        <v>975000</v>
      </c>
      <c r="G226" s="28">
        <f>G227</f>
        <v>975000</v>
      </c>
      <c r="H226" s="28"/>
    </row>
    <row r="227" spans="1:8" ht="12.75">
      <c r="A227" s="10" t="s">
        <v>616</v>
      </c>
      <c r="B227" s="24" t="s">
        <v>455</v>
      </c>
      <c r="C227" s="24" t="s">
        <v>433</v>
      </c>
      <c r="D227" s="24" t="s">
        <v>615</v>
      </c>
      <c r="E227" s="24" t="s">
        <v>617</v>
      </c>
      <c r="F227" s="28">
        <f>G227</f>
        <v>975000</v>
      </c>
      <c r="G227" s="28">
        <v>975000</v>
      </c>
      <c r="H227" s="28"/>
    </row>
    <row r="228" spans="1:8" ht="12.75">
      <c r="A228" s="10" t="s">
        <v>595</v>
      </c>
      <c r="B228" s="24" t="s">
        <v>455</v>
      </c>
      <c r="C228" s="24" t="s">
        <v>433</v>
      </c>
      <c r="D228" s="24" t="s">
        <v>596</v>
      </c>
      <c r="E228" s="24"/>
      <c r="F228" s="28">
        <f>F229</f>
        <v>8907600</v>
      </c>
      <c r="G228" s="28">
        <f>G229</f>
        <v>8907600</v>
      </c>
      <c r="H228" s="28"/>
    </row>
    <row r="229" spans="1:8" ht="56.25">
      <c r="A229" s="10" t="s">
        <v>161</v>
      </c>
      <c r="B229" s="24" t="s">
        <v>455</v>
      </c>
      <c r="C229" s="24" t="s">
        <v>433</v>
      </c>
      <c r="D229" s="24" t="s">
        <v>162</v>
      </c>
      <c r="E229" s="24"/>
      <c r="F229" s="28">
        <f>F230</f>
        <v>8907600</v>
      </c>
      <c r="G229" s="28">
        <f>G230</f>
        <v>8907600</v>
      </c>
      <c r="H229" s="28"/>
    </row>
    <row r="230" spans="1:11" ht="12.75">
      <c r="A230" s="10" t="s">
        <v>616</v>
      </c>
      <c r="B230" s="24" t="s">
        <v>455</v>
      </c>
      <c r="C230" s="24" t="s">
        <v>433</v>
      </c>
      <c r="D230" s="24" t="s">
        <v>162</v>
      </c>
      <c r="E230" s="24" t="s">
        <v>617</v>
      </c>
      <c r="F230" s="28">
        <f>G230</f>
        <v>8907600</v>
      </c>
      <c r="G230" s="28">
        <v>8907600</v>
      </c>
      <c r="H230" s="28"/>
      <c r="K230" t="s">
        <v>318</v>
      </c>
    </row>
    <row r="231" spans="1:8" ht="12.75">
      <c r="A231" s="10" t="s">
        <v>599</v>
      </c>
      <c r="B231" s="24" t="s">
        <v>455</v>
      </c>
      <c r="C231" s="24" t="s">
        <v>433</v>
      </c>
      <c r="D231" s="24" t="s">
        <v>618</v>
      </c>
      <c r="E231" s="24"/>
      <c r="F231" s="28">
        <f>F232</f>
        <v>2595500</v>
      </c>
      <c r="G231" s="28">
        <f>G232</f>
        <v>2595500</v>
      </c>
      <c r="H231" s="28"/>
    </row>
    <row r="232" spans="1:8" ht="56.25">
      <c r="A232" s="10" t="s">
        <v>163</v>
      </c>
      <c r="B232" s="24" t="s">
        <v>455</v>
      </c>
      <c r="C232" s="24" t="s">
        <v>433</v>
      </c>
      <c r="D232" s="24" t="s">
        <v>164</v>
      </c>
      <c r="E232" s="24"/>
      <c r="F232" s="28">
        <f>F233+F235</f>
        <v>2595500</v>
      </c>
      <c r="G232" s="28">
        <f>G233+G235</f>
        <v>2595500</v>
      </c>
      <c r="H232" s="28"/>
    </row>
    <row r="233" spans="1:8" ht="92.25" customHeight="1">
      <c r="A233" s="10" t="s">
        <v>165</v>
      </c>
      <c r="B233" s="24" t="s">
        <v>455</v>
      </c>
      <c r="C233" s="24" t="s">
        <v>433</v>
      </c>
      <c r="D233" s="24" t="s">
        <v>619</v>
      </c>
      <c r="E233" s="24"/>
      <c r="F233" s="28">
        <f>G233</f>
        <v>2592000</v>
      </c>
      <c r="G233" s="28">
        <f>G234</f>
        <v>2592000</v>
      </c>
      <c r="H233" s="28"/>
    </row>
    <row r="234" spans="1:8" ht="12.75">
      <c r="A234" s="10" t="s">
        <v>616</v>
      </c>
      <c r="B234" s="24" t="s">
        <v>455</v>
      </c>
      <c r="C234" s="24" t="s">
        <v>433</v>
      </c>
      <c r="D234" s="24" t="s">
        <v>619</v>
      </c>
      <c r="E234" s="24" t="s">
        <v>617</v>
      </c>
      <c r="F234" s="28">
        <f>G234</f>
        <v>2592000</v>
      </c>
      <c r="G234" s="28">
        <v>2592000</v>
      </c>
      <c r="H234" s="28"/>
    </row>
    <row r="235" spans="1:8" ht="78.75">
      <c r="A235" s="10" t="s">
        <v>306</v>
      </c>
      <c r="B235" s="24" t="s">
        <v>455</v>
      </c>
      <c r="C235" s="24" t="s">
        <v>433</v>
      </c>
      <c r="D235" s="24" t="s">
        <v>620</v>
      </c>
      <c r="E235" s="24"/>
      <c r="F235" s="28">
        <f>F236</f>
        <v>3500</v>
      </c>
      <c r="G235" s="28">
        <f>G236</f>
        <v>3500</v>
      </c>
      <c r="H235" s="28"/>
    </row>
    <row r="236" spans="1:8" ht="12.75">
      <c r="A236" s="10" t="s">
        <v>616</v>
      </c>
      <c r="B236" s="24" t="s">
        <v>455</v>
      </c>
      <c r="C236" s="24" t="s">
        <v>433</v>
      </c>
      <c r="D236" s="24" t="s">
        <v>620</v>
      </c>
      <c r="E236" s="24" t="s">
        <v>617</v>
      </c>
      <c r="F236" s="28">
        <f>G236</f>
        <v>3500</v>
      </c>
      <c r="G236" s="28">
        <v>3500</v>
      </c>
      <c r="H236" s="28"/>
    </row>
    <row r="237" spans="1:8" s="43" customFormat="1" ht="12.75">
      <c r="A237" s="7" t="s">
        <v>656</v>
      </c>
      <c r="B237" s="24"/>
      <c r="C237" s="24"/>
      <c r="D237" s="24"/>
      <c r="E237" s="24"/>
      <c r="F237" s="28">
        <f>F15+F52+F61+F79++F84+F128+F144+F186+F199</f>
        <v>410688738</v>
      </c>
      <c r="G237" s="28">
        <f>G15+G52+G61+G79++G84+G128+G144+G186+G199</f>
        <v>387827759</v>
      </c>
      <c r="H237" s="28">
        <f>H15+H52+H61+H79++H84+H128+H144+H186+H199</f>
        <v>22860979</v>
      </c>
    </row>
    <row r="238" spans="1:8" s="43" customFormat="1" ht="12.75">
      <c r="A238" s="40"/>
      <c r="B238" s="41"/>
      <c r="C238" s="41"/>
      <c r="D238" s="41"/>
      <c r="E238" s="41"/>
      <c r="F238" s="42"/>
      <c r="G238" s="42"/>
      <c r="H238" s="42"/>
    </row>
    <row r="239" spans="1:8" s="43" customFormat="1" ht="12.75">
      <c r="A239" s="40"/>
      <c r="B239" s="41"/>
      <c r="C239" s="41"/>
      <c r="D239" s="41"/>
      <c r="E239" s="41"/>
      <c r="F239" s="42"/>
      <c r="G239" s="42"/>
      <c r="H239" s="42"/>
    </row>
    <row r="240" spans="1:8" s="43" customFormat="1" ht="12.75">
      <c r="A240" s="40" t="s">
        <v>318</v>
      </c>
      <c r="B240" s="41"/>
      <c r="C240" s="41"/>
      <c r="D240" s="41"/>
      <c r="E240" s="41"/>
      <c r="F240" s="42"/>
      <c r="G240" s="42"/>
      <c r="H240" s="42"/>
    </row>
    <row r="241" spans="1:8" s="43" customFormat="1" ht="12.75">
      <c r="A241" s="40"/>
      <c r="B241" s="41"/>
      <c r="C241" s="41"/>
      <c r="D241" s="41"/>
      <c r="E241" s="41"/>
      <c r="F241" s="42"/>
      <c r="G241" s="42"/>
      <c r="H241" s="42"/>
    </row>
    <row r="242" spans="1:8" s="43" customFormat="1" ht="12.75">
      <c r="A242" s="40"/>
      <c r="B242" s="41"/>
      <c r="C242" s="41"/>
      <c r="D242" s="41"/>
      <c r="E242" s="41"/>
      <c r="F242" s="42"/>
      <c r="G242" s="42"/>
      <c r="H242" s="42"/>
    </row>
    <row r="243" spans="1:8" s="43" customFormat="1" ht="12.75">
      <c r="A243" s="40"/>
      <c r="B243" s="41"/>
      <c r="C243" s="41"/>
      <c r="D243" s="41"/>
      <c r="E243" s="41"/>
      <c r="F243" s="42"/>
      <c r="G243" s="42"/>
      <c r="H243" s="42"/>
    </row>
    <row r="244" spans="1:8" s="43" customFormat="1" ht="12.75">
      <c r="A244" s="40"/>
      <c r="B244" s="41"/>
      <c r="C244" s="41" t="s">
        <v>318</v>
      </c>
      <c r="D244" s="41"/>
      <c r="E244" s="41"/>
      <c r="F244" s="42"/>
      <c r="G244" s="42"/>
      <c r="H244" s="42"/>
    </row>
    <row r="245" spans="1:8" s="43" customFormat="1" ht="12.75">
      <c r="A245" s="40"/>
      <c r="B245" s="41"/>
      <c r="C245" s="41"/>
      <c r="D245" s="41"/>
      <c r="E245" s="41"/>
      <c r="F245" s="42"/>
      <c r="G245" s="42"/>
      <c r="H245" s="42"/>
    </row>
    <row r="246" spans="1:8" s="43" customFormat="1" ht="12.75">
      <c r="A246" s="40"/>
      <c r="B246" s="41"/>
      <c r="C246" s="41"/>
      <c r="D246" s="41"/>
      <c r="E246" s="41"/>
      <c r="F246" s="42"/>
      <c r="G246" s="42"/>
      <c r="H246" s="42"/>
    </row>
    <row r="247" spans="1:8" s="43" customFormat="1" ht="12.75">
      <c r="A247" s="40"/>
      <c r="B247" s="41"/>
      <c r="C247" s="41"/>
      <c r="D247" s="41"/>
      <c r="E247" s="41"/>
      <c r="F247" s="42"/>
      <c r="G247" s="42"/>
      <c r="H247" s="42"/>
    </row>
    <row r="248" spans="1:8" s="43" customFormat="1" ht="12.75">
      <c r="A248" s="40"/>
      <c r="B248" s="41"/>
      <c r="C248" s="41"/>
      <c r="D248" s="41"/>
      <c r="E248" s="41"/>
      <c r="F248" s="42"/>
      <c r="G248" s="42"/>
      <c r="H248" s="42"/>
    </row>
    <row r="249" spans="1:8" s="43" customFormat="1" ht="12.75">
      <c r="A249" s="40"/>
      <c r="B249" s="41"/>
      <c r="C249" s="41"/>
      <c r="D249" s="41"/>
      <c r="E249" s="41"/>
      <c r="F249" s="42"/>
      <c r="G249" s="42"/>
      <c r="H249" s="42"/>
    </row>
    <row r="250" spans="1:8" s="43" customFormat="1" ht="12.75">
      <c r="A250" s="40"/>
      <c r="B250" s="41"/>
      <c r="C250" s="41"/>
      <c r="D250" s="41"/>
      <c r="E250" s="41"/>
      <c r="F250" s="42"/>
      <c r="G250" s="42"/>
      <c r="H250" s="42"/>
    </row>
  </sheetData>
  <mergeCells count="16">
    <mergeCell ref="G12:H12"/>
    <mergeCell ref="A12:A13"/>
    <mergeCell ref="B12:B13"/>
    <mergeCell ref="C12:C13"/>
    <mergeCell ref="D12:D13"/>
    <mergeCell ref="E12:E13"/>
    <mergeCell ref="F12:F13"/>
    <mergeCell ref="D1:H1"/>
    <mergeCell ref="D2:H2"/>
    <mergeCell ref="D3:H3"/>
    <mergeCell ref="D4:H4"/>
    <mergeCell ref="A10:H10"/>
    <mergeCell ref="D5:H5"/>
    <mergeCell ref="A7:H7"/>
    <mergeCell ref="A8:H8"/>
    <mergeCell ref="A9:H9"/>
  </mergeCells>
  <printOptions/>
  <pageMargins left="0.75" right="0.21" top="0.31" bottom="0.26" header="0.25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 topLeftCell="A253">
      <selection activeCell="G116" sqref="G116"/>
    </sheetView>
  </sheetViews>
  <sheetFormatPr defaultColWidth="9.140625" defaultRowHeight="12.75"/>
  <cols>
    <col min="1" max="1" width="34.28125" style="11" customWidth="1"/>
    <col min="2" max="2" width="5.57421875" style="2" customWidth="1"/>
    <col min="3" max="4" width="4.8515625" style="30" customWidth="1"/>
    <col min="5" max="5" width="7.8515625" style="30" customWidth="1"/>
    <col min="6" max="6" width="4.57421875" style="30" customWidth="1"/>
    <col min="7" max="7" width="11.7109375" style="34" customWidth="1"/>
    <col min="8" max="8" width="11.8515625" style="34" customWidth="1"/>
    <col min="9" max="9" width="12.57421875" style="34" customWidth="1"/>
  </cols>
  <sheetData>
    <row r="1" spans="5:9" ht="12.75">
      <c r="E1" s="162" t="s">
        <v>3</v>
      </c>
      <c r="F1" s="162"/>
      <c r="G1" s="162"/>
      <c r="H1" s="162"/>
      <c r="I1" s="162"/>
    </row>
    <row r="2" spans="5:9" ht="12.75">
      <c r="E2" s="162" t="s">
        <v>470</v>
      </c>
      <c r="F2" s="162"/>
      <c r="G2" s="162"/>
      <c r="H2" s="162"/>
      <c r="I2" s="162"/>
    </row>
    <row r="3" spans="5:9" ht="12.75">
      <c r="E3" s="162" t="s">
        <v>489</v>
      </c>
      <c r="F3" s="162"/>
      <c r="G3" s="162"/>
      <c r="H3" s="162"/>
      <c r="I3" s="162"/>
    </row>
    <row r="4" spans="5:9" ht="12.75">
      <c r="E4" s="162" t="s">
        <v>118</v>
      </c>
      <c r="F4" s="162"/>
      <c r="G4" s="162"/>
      <c r="H4" s="162"/>
      <c r="I4" s="162"/>
    </row>
    <row r="5" spans="5:9" ht="12.75">
      <c r="E5" s="162" t="s">
        <v>171</v>
      </c>
      <c r="F5" s="162"/>
      <c r="G5" s="162"/>
      <c r="H5" s="162"/>
      <c r="I5" s="162"/>
    </row>
    <row r="6" spans="5:9" ht="12.75">
      <c r="E6" s="32"/>
      <c r="F6" s="32"/>
      <c r="G6" s="33"/>
      <c r="H6" s="33"/>
      <c r="I6" s="33"/>
    </row>
    <row r="7" spans="1:9" ht="12.75">
      <c r="A7" s="164" t="s">
        <v>471</v>
      </c>
      <c r="B7" s="164"/>
      <c r="C7" s="164"/>
      <c r="D7" s="164"/>
      <c r="E7" s="164"/>
      <c r="F7" s="164"/>
      <c r="G7" s="164"/>
      <c r="H7" s="164"/>
      <c r="I7" s="164"/>
    </row>
    <row r="8" spans="1:9" ht="12.75">
      <c r="A8" s="164" t="s">
        <v>133</v>
      </c>
      <c r="B8" s="164"/>
      <c r="C8" s="164"/>
      <c r="D8" s="164"/>
      <c r="E8" s="164"/>
      <c r="F8" s="164"/>
      <c r="G8" s="164"/>
      <c r="H8" s="164"/>
      <c r="I8" s="164"/>
    </row>
    <row r="9" spans="1:9" ht="12.75">
      <c r="A9" s="164" t="s">
        <v>134</v>
      </c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164"/>
      <c r="B10" s="164"/>
      <c r="C10" s="164"/>
      <c r="D10" s="164"/>
      <c r="E10" s="164"/>
      <c r="F10" s="164"/>
      <c r="G10" s="164"/>
      <c r="H10" s="164"/>
      <c r="I10" s="164"/>
    </row>
    <row r="11" ht="12.75">
      <c r="I11" s="34" t="s">
        <v>422</v>
      </c>
    </row>
    <row r="12" spans="1:9" ht="12.75">
      <c r="A12" s="168" t="s">
        <v>419</v>
      </c>
      <c r="B12" s="175" t="s">
        <v>622</v>
      </c>
      <c r="C12" s="160" t="s">
        <v>467</v>
      </c>
      <c r="D12" s="160" t="s">
        <v>414</v>
      </c>
      <c r="E12" s="160" t="s">
        <v>468</v>
      </c>
      <c r="F12" s="160" t="s">
        <v>469</v>
      </c>
      <c r="G12" s="161" t="s">
        <v>415</v>
      </c>
      <c r="H12" s="159" t="s">
        <v>416</v>
      </c>
      <c r="I12" s="159"/>
    </row>
    <row r="13" spans="1:10" ht="56.25">
      <c r="A13" s="168"/>
      <c r="B13" s="176"/>
      <c r="C13" s="160"/>
      <c r="D13" s="160"/>
      <c r="E13" s="160"/>
      <c r="F13" s="160"/>
      <c r="G13" s="161"/>
      <c r="H13" s="35" t="s">
        <v>136</v>
      </c>
      <c r="I13" s="35" t="s">
        <v>466</v>
      </c>
      <c r="J13" t="s">
        <v>318</v>
      </c>
    </row>
    <row r="14" spans="1:9" ht="12.75">
      <c r="A14" s="27">
        <v>1</v>
      </c>
      <c r="B14" s="27">
        <v>2</v>
      </c>
      <c r="C14" s="29" t="s">
        <v>635</v>
      </c>
      <c r="D14" s="29" t="s">
        <v>636</v>
      </c>
      <c r="E14" s="29" t="s">
        <v>637</v>
      </c>
      <c r="F14" s="29" t="s">
        <v>638</v>
      </c>
      <c r="G14" s="36">
        <v>7</v>
      </c>
      <c r="H14" s="36">
        <v>8</v>
      </c>
      <c r="I14" s="36">
        <v>9</v>
      </c>
    </row>
    <row r="15" spans="1:9" ht="12.75">
      <c r="A15" s="48" t="s">
        <v>623</v>
      </c>
      <c r="B15" s="44">
        <v>903</v>
      </c>
      <c r="C15" s="29"/>
      <c r="D15" s="29"/>
      <c r="E15" s="29"/>
      <c r="F15" s="29"/>
      <c r="G15" s="58">
        <f>G16+G38+G47+G65+G70+G75+G80+G92</f>
        <v>66937990</v>
      </c>
      <c r="H15" s="58">
        <f>H16+H38+H47+H65+H70+H75+H80+H92</f>
        <v>66787990</v>
      </c>
      <c r="I15" s="58">
        <f>I16+I38+I47+I70+I75+I80+I92</f>
        <v>150000</v>
      </c>
    </row>
    <row r="16" spans="1:9" s="56" customFormat="1" ht="12.75">
      <c r="A16" s="45" t="s">
        <v>474</v>
      </c>
      <c r="B16" s="55">
        <v>903</v>
      </c>
      <c r="C16" s="51" t="s">
        <v>424</v>
      </c>
      <c r="D16" s="51"/>
      <c r="E16" s="51"/>
      <c r="F16" s="51"/>
      <c r="G16" s="52">
        <f>G17+G31</f>
        <v>18385360</v>
      </c>
      <c r="H16" s="52">
        <f>H17+H31</f>
        <v>18235360</v>
      </c>
      <c r="I16" s="52">
        <f>I17+I31</f>
        <v>150000</v>
      </c>
    </row>
    <row r="17" spans="1:9" ht="60" customHeight="1">
      <c r="A17" s="10" t="s">
        <v>475</v>
      </c>
      <c r="B17" s="49">
        <v>903</v>
      </c>
      <c r="C17" s="24" t="s">
        <v>424</v>
      </c>
      <c r="D17" s="24" t="s">
        <v>426</v>
      </c>
      <c r="E17" s="24"/>
      <c r="F17" s="24"/>
      <c r="G17" s="28">
        <f>G18</f>
        <v>16405760</v>
      </c>
      <c r="H17" s="28">
        <f>H18</f>
        <v>16255760</v>
      </c>
      <c r="I17" s="28">
        <f>I18</f>
        <v>150000</v>
      </c>
    </row>
    <row r="18" spans="1:9" ht="56.25">
      <c r="A18" s="10" t="s">
        <v>476</v>
      </c>
      <c r="B18" s="49">
        <v>903</v>
      </c>
      <c r="C18" s="24" t="s">
        <v>424</v>
      </c>
      <c r="D18" s="24" t="s">
        <v>426</v>
      </c>
      <c r="E18" s="24" t="s">
        <v>627</v>
      </c>
      <c r="F18" s="24"/>
      <c r="G18" s="28">
        <f>G19+G21+G23+G25+G27+G29</f>
        <v>16405760</v>
      </c>
      <c r="H18" s="28">
        <f>H19+H21+H23+H25+H27+H29</f>
        <v>16255760</v>
      </c>
      <c r="I18" s="28">
        <f>I19+I21+I23+I25+I27</f>
        <v>150000</v>
      </c>
    </row>
    <row r="19" spans="1:9" ht="12.75">
      <c r="A19" s="10" t="s">
        <v>477</v>
      </c>
      <c r="B19" s="49">
        <v>903</v>
      </c>
      <c r="C19" s="24" t="s">
        <v>424</v>
      </c>
      <c r="D19" s="24" t="s">
        <v>426</v>
      </c>
      <c r="E19" s="24" t="s">
        <v>628</v>
      </c>
      <c r="F19" s="24"/>
      <c r="G19" s="28">
        <f>G20</f>
        <v>16029160</v>
      </c>
      <c r="H19" s="28">
        <f>H20</f>
        <v>15879160</v>
      </c>
      <c r="I19" s="28">
        <f>I20</f>
        <v>150000</v>
      </c>
    </row>
    <row r="20" spans="1:9" ht="22.5">
      <c r="A20" s="10" t="s">
        <v>478</v>
      </c>
      <c r="B20" s="49">
        <v>903</v>
      </c>
      <c r="C20" s="24" t="s">
        <v>424</v>
      </c>
      <c r="D20" s="24" t="s">
        <v>426</v>
      </c>
      <c r="E20" s="24" t="s">
        <v>628</v>
      </c>
      <c r="F20" s="24" t="s">
        <v>480</v>
      </c>
      <c r="G20" s="28">
        <f>H20+I20</f>
        <v>16029160</v>
      </c>
      <c r="H20" s="28">
        <v>15879160</v>
      </c>
      <c r="I20" s="28">
        <v>150000</v>
      </c>
    </row>
    <row r="21" spans="1:9" ht="12.75">
      <c r="A21" s="10" t="s">
        <v>477</v>
      </c>
      <c r="B21" s="49">
        <v>903</v>
      </c>
      <c r="C21" s="24" t="s">
        <v>424</v>
      </c>
      <c r="D21" s="24" t="s">
        <v>426</v>
      </c>
      <c r="E21" s="24" t="s">
        <v>629</v>
      </c>
      <c r="F21" s="24"/>
      <c r="G21" s="28">
        <f aca="true" t="shared" si="0" ref="G21:G28">H21+I21</f>
        <v>42800</v>
      </c>
      <c r="H21" s="28">
        <f>H22</f>
        <v>42800</v>
      </c>
      <c r="I21" s="28"/>
    </row>
    <row r="22" spans="1:9" ht="45">
      <c r="A22" s="10" t="s">
        <v>481</v>
      </c>
      <c r="B22" s="49">
        <v>903</v>
      </c>
      <c r="C22" s="24" t="s">
        <v>424</v>
      </c>
      <c r="D22" s="24" t="s">
        <v>426</v>
      </c>
      <c r="E22" s="24" t="s">
        <v>629</v>
      </c>
      <c r="F22" s="24" t="s">
        <v>480</v>
      </c>
      <c r="G22" s="28">
        <f t="shared" si="0"/>
        <v>42800</v>
      </c>
      <c r="H22" s="28">
        <v>42800</v>
      </c>
      <c r="I22" s="28"/>
    </row>
    <row r="23" spans="1:9" ht="12.75">
      <c r="A23" s="10" t="s">
        <v>477</v>
      </c>
      <c r="B23" s="49">
        <v>903</v>
      </c>
      <c r="C23" s="24" t="s">
        <v>424</v>
      </c>
      <c r="D23" s="24" t="s">
        <v>426</v>
      </c>
      <c r="E23" s="24" t="s">
        <v>630</v>
      </c>
      <c r="F23" s="24"/>
      <c r="G23" s="28">
        <f t="shared" si="0"/>
        <v>171200</v>
      </c>
      <c r="H23" s="28">
        <f>H24</f>
        <v>171200</v>
      </c>
      <c r="I23" s="28"/>
    </row>
    <row r="24" spans="1:9" ht="45">
      <c r="A24" s="10" t="s">
        <v>482</v>
      </c>
      <c r="B24" s="49">
        <v>903</v>
      </c>
      <c r="C24" s="24" t="s">
        <v>424</v>
      </c>
      <c r="D24" s="24" t="s">
        <v>426</v>
      </c>
      <c r="E24" s="24" t="s">
        <v>630</v>
      </c>
      <c r="F24" s="24" t="s">
        <v>480</v>
      </c>
      <c r="G24" s="28">
        <f t="shared" si="0"/>
        <v>171200</v>
      </c>
      <c r="H24" s="28">
        <v>171200</v>
      </c>
      <c r="I24" s="28"/>
    </row>
    <row r="25" spans="1:9" ht="12.75">
      <c r="A25" s="10" t="s">
        <v>477</v>
      </c>
      <c r="B25" s="49">
        <v>903</v>
      </c>
      <c r="C25" s="24" t="s">
        <v>424</v>
      </c>
      <c r="D25" s="24" t="s">
        <v>426</v>
      </c>
      <c r="E25" s="24" t="s">
        <v>631</v>
      </c>
      <c r="F25" s="24"/>
      <c r="G25" s="28">
        <f t="shared" si="0"/>
        <v>162300</v>
      </c>
      <c r="H25" s="28">
        <f>H26</f>
        <v>162300</v>
      </c>
      <c r="I25" s="28"/>
    </row>
    <row r="26" spans="1:9" ht="45">
      <c r="A26" s="10" t="s">
        <v>521</v>
      </c>
      <c r="B26" s="49">
        <v>903</v>
      </c>
      <c r="C26" s="24" t="s">
        <v>424</v>
      </c>
      <c r="D26" s="24" t="s">
        <v>426</v>
      </c>
      <c r="E26" s="24" t="s">
        <v>632</v>
      </c>
      <c r="F26" s="24" t="s">
        <v>480</v>
      </c>
      <c r="G26" s="28">
        <f t="shared" si="0"/>
        <v>162300</v>
      </c>
      <c r="H26" s="28">
        <v>162300</v>
      </c>
      <c r="I26" s="28"/>
    </row>
    <row r="27" spans="1:9" ht="12.75">
      <c r="A27" s="10" t="s">
        <v>477</v>
      </c>
      <c r="B27" s="49">
        <v>903</v>
      </c>
      <c r="C27" s="24" t="s">
        <v>424</v>
      </c>
      <c r="D27" s="24" t="s">
        <v>426</v>
      </c>
      <c r="E27" s="24" t="s">
        <v>633</v>
      </c>
      <c r="F27" s="24"/>
      <c r="G27" s="28">
        <f t="shared" si="0"/>
        <v>100</v>
      </c>
      <c r="H27" s="28">
        <f>H28</f>
        <v>100</v>
      </c>
      <c r="I27" s="28"/>
    </row>
    <row r="28" spans="1:9" ht="78.75">
      <c r="A28" s="10" t="s">
        <v>177</v>
      </c>
      <c r="B28" s="49">
        <v>903</v>
      </c>
      <c r="C28" s="24" t="s">
        <v>424</v>
      </c>
      <c r="D28" s="24" t="s">
        <v>426</v>
      </c>
      <c r="E28" s="24" t="s">
        <v>633</v>
      </c>
      <c r="F28" s="24" t="s">
        <v>480</v>
      </c>
      <c r="G28" s="28">
        <f t="shared" si="0"/>
        <v>100</v>
      </c>
      <c r="H28" s="28">
        <v>100</v>
      </c>
      <c r="I28" s="28"/>
    </row>
    <row r="29" spans="1:9" ht="12.75">
      <c r="A29" s="10" t="s">
        <v>477</v>
      </c>
      <c r="B29" s="49">
        <v>903</v>
      </c>
      <c r="C29" s="24" t="s">
        <v>424</v>
      </c>
      <c r="D29" s="24" t="s">
        <v>426</v>
      </c>
      <c r="E29" s="24" t="s">
        <v>281</v>
      </c>
      <c r="F29" s="24"/>
      <c r="G29" s="28">
        <f>H29+I29</f>
        <v>200</v>
      </c>
      <c r="H29" s="28">
        <f>H30</f>
        <v>200</v>
      </c>
      <c r="I29" s="28"/>
    </row>
    <row r="30" spans="1:12" ht="78.75">
      <c r="A30" s="10" t="s">
        <v>224</v>
      </c>
      <c r="B30" s="49">
        <v>903</v>
      </c>
      <c r="C30" s="24" t="s">
        <v>424</v>
      </c>
      <c r="D30" s="24" t="s">
        <v>426</v>
      </c>
      <c r="E30" s="24" t="s">
        <v>281</v>
      </c>
      <c r="F30" s="24" t="s">
        <v>480</v>
      </c>
      <c r="G30" s="28">
        <f>H30+I30</f>
        <v>200</v>
      </c>
      <c r="H30" s="28">
        <v>200</v>
      </c>
      <c r="I30" s="28"/>
      <c r="L30" t="s">
        <v>318</v>
      </c>
    </row>
    <row r="31" spans="1:9" ht="12.75">
      <c r="A31" s="8" t="s">
        <v>430</v>
      </c>
      <c r="B31" s="49">
        <v>903</v>
      </c>
      <c r="C31" s="24" t="s">
        <v>424</v>
      </c>
      <c r="D31" s="24" t="s">
        <v>431</v>
      </c>
      <c r="E31" s="24"/>
      <c r="F31" s="24"/>
      <c r="G31" s="28">
        <f>G32+G35</f>
        <v>1979600</v>
      </c>
      <c r="H31" s="28">
        <f>H32+H35</f>
        <v>1979600</v>
      </c>
      <c r="I31" s="28"/>
    </row>
    <row r="32" spans="1:9" ht="22.5">
      <c r="A32" s="10" t="s">
        <v>483</v>
      </c>
      <c r="B32" s="49">
        <v>903</v>
      </c>
      <c r="C32" s="24" t="s">
        <v>424</v>
      </c>
      <c r="D32" s="24" t="s">
        <v>431</v>
      </c>
      <c r="E32" s="24" t="s">
        <v>479</v>
      </c>
      <c r="F32" s="24"/>
      <c r="G32" s="28">
        <f>G33</f>
        <v>1938600</v>
      </c>
      <c r="H32" s="28">
        <f>H33</f>
        <v>1938600</v>
      </c>
      <c r="I32" s="28"/>
    </row>
    <row r="33" spans="1:9" ht="22.5">
      <c r="A33" s="10" t="s">
        <v>523</v>
      </c>
      <c r="B33" s="49">
        <v>903</v>
      </c>
      <c r="C33" s="24" t="s">
        <v>424</v>
      </c>
      <c r="D33" s="24" t="s">
        <v>431</v>
      </c>
      <c r="E33" s="24" t="s">
        <v>95</v>
      </c>
      <c r="F33" s="24"/>
      <c r="G33" s="28">
        <f>G34</f>
        <v>1938600</v>
      </c>
      <c r="H33" s="28">
        <f>H34</f>
        <v>1938600</v>
      </c>
      <c r="I33" s="28"/>
    </row>
    <row r="34" spans="1:9" ht="22.5">
      <c r="A34" s="10" t="s">
        <v>524</v>
      </c>
      <c r="B34" s="49">
        <v>903</v>
      </c>
      <c r="C34" s="24" t="s">
        <v>424</v>
      </c>
      <c r="D34" s="24" t="s">
        <v>431</v>
      </c>
      <c r="E34" s="24" t="s">
        <v>95</v>
      </c>
      <c r="F34" s="24" t="s">
        <v>480</v>
      </c>
      <c r="G34" s="28">
        <f>H34</f>
        <v>1938600</v>
      </c>
      <c r="H34" s="28">
        <v>1938600</v>
      </c>
      <c r="I34" s="28"/>
    </row>
    <row r="35" spans="1:9" ht="33.75">
      <c r="A35" s="10" t="s">
        <v>625</v>
      </c>
      <c r="B35" s="49">
        <v>903</v>
      </c>
      <c r="C35" s="24" t="s">
        <v>424</v>
      </c>
      <c r="D35" s="24" t="s">
        <v>431</v>
      </c>
      <c r="E35" s="24" t="s">
        <v>626</v>
      </c>
      <c r="F35" s="24"/>
      <c r="G35" s="28">
        <f>G36</f>
        <v>41000</v>
      </c>
      <c r="H35" s="28">
        <f>H36</f>
        <v>41000</v>
      </c>
      <c r="I35" s="28"/>
    </row>
    <row r="36" spans="1:9" ht="22.5">
      <c r="A36" s="10" t="s">
        <v>527</v>
      </c>
      <c r="B36" s="49">
        <v>903</v>
      </c>
      <c r="C36" s="24" t="s">
        <v>424</v>
      </c>
      <c r="D36" s="24" t="s">
        <v>431</v>
      </c>
      <c r="E36" s="24" t="s">
        <v>528</v>
      </c>
      <c r="F36" s="24"/>
      <c r="G36" s="28">
        <f>G37</f>
        <v>41000</v>
      </c>
      <c r="H36" s="28">
        <f>H37</f>
        <v>41000</v>
      </c>
      <c r="I36" s="28"/>
    </row>
    <row r="37" spans="1:9" ht="22.5">
      <c r="A37" s="10" t="s">
        <v>478</v>
      </c>
      <c r="B37" s="49">
        <v>903</v>
      </c>
      <c r="C37" s="24" t="s">
        <v>424</v>
      </c>
      <c r="D37" s="24" t="s">
        <v>431</v>
      </c>
      <c r="E37" s="24" t="s">
        <v>528</v>
      </c>
      <c r="F37" s="24" t="s">
        <v>480</v>
      </c>
      <c r="G37" s="28">
        <f>H37</f>
        <v>41000</v>
      </c>
      <c r="H37" s="28">
        <v>41000</v>
      </c>
      <c r="I37" s="28"/>
    </row>
    <row r="38" spans="1:9" s="53" customFormat="1" ht="22.5">
      <c r="A38" s="46" t="s">
        <v>529</v>
      </c>
      <c r="B38" s="49">
        <v>903</v>
      </c>
      <c r="C38" s="51" t="s">
        <v>433</v>
      </c>
      <c r="D38" s="51"/>
      <c r="E38" s="51"/>
      <c r="F38" s="51"/>
      <c r="G38" s="52">
        <f>G39+G43</f>
        <v>330000</v>
      </c>
      <c r="H38" s="52">
        <f>H39+H43</f>
        <v>330000</v>
      </c>
      <c r="I38" s="52"/>
    </row>
    <row r="39" spans="1:9" ht="12.75">
      <c r="A39" s="10" t="s">
        <v>434</v>
      </c>
      <c r="B39" s="49">
        <v>903</v>
      </c>
      <c r="C39" s="24" t="s">
        <v>433</v>
      </c>
      <c r="D39" s="24" t="s">
        <v>435</v>
      </c>
      <c r="E39" s="24"/>
      <c r="F39" s="24"/>
      <c r="G39" s="28">
        <f>G41</f>
        <v>300000</v>
      </c>
      <c r="H39" s="28">
        <f>H41</f>
        <v>300000</v>
      </c>
      <c r="I39" s="28"/>
    </row>
    <row r="40" spans="1:9" ht="22.5">
      <c r="A40" s="10" t="s">
        <v>530</v>
      </c>
      <c r="B40" s="49">
        <v>903</v>
      </c>
      <c r="C40" s="24" t="s">
        <v>433</v>
      </c>
      <c r="D40" s="24" t="s">
        <v>435</v>
      </c>
      <c r="E40" s="24" t="s">
        <v>531</v>
      </c>
      <c r="F40" s="24"/>
      <c r="G40" s="28"/>
      <c r="H40" s="28"/>
      <c r="I40" s="28"/>
    </row>
    <row r="41" spans="1:9" ht="33.75">
      <c r="A41" s="10" t="s">
        <v>511</v>
      </c>
      <c r="B41" s="49">
        <v>903</v>
      </c>
      <c r="C41" s="24" t="s">
        <v>433</v>
      </c>
      <c r="D41" s="24" t="s">
        <v>435</v>
      </c>
      <c r="E41" s="24" t="s">
        <v>503</v>
      </c>
      <c r="F41" s="24"/>
      <c r="G41" s="28">
        <f>G42</f>
        <v>300000</v>
      </c>
      <c r="H41" s="28">
        <f>H42</f>
        <v>300000</v>
      </c>
      <c r="I41" s="28"/>
    </row>
    <row r="42" spans="1:9" ht="22.5">
      <c r="A42" s="10" t="s">
        <v>478</v>
      </c>
      <c r="B42" s="49">
        <v>903</v>
      </c>
      <c r="C42" s="24" t="s">
        <v>433</v>
      </c>
      <c r="D42" s="24" t="s">
        <v>435</v>
      </c>
      <c r="E42" s="24" t="s">
        <v>503</v>
      </c>
      <c r="F42" s="24" t="s">
        <v>480</v>
      </c>
      <c r="G42" s="28">
        <f>H42</f>
        <v>300000</v>
      </c>
      <c r="H42" s="28">
        <v>300000</v>
      </c>
      <c r="I42" s="28"/>
    </row>
    <row r="43" spans="1:12" ht="45">
      <c r="A43" s="10" t="s">
        <v>179</v>
      </c>
      <c r="B43" s="49">
        <v>903</v>
      </c>
      <c r="C43" s="24" t="s">
        <v>433</v>
      </c>
      <c r="D43" s="24" t="s">
        <v>437</v>
      </c>
      <c r="E43" s="24"/>
      <c r="F43" s="24"/>
      <c r="G43" s="28">
        <f aca="true" t="shared" si="1" ref="G43:H45">G44</f>
        <v>30000</v>
      </c>
      <c r="H43" s="28">
        <f t="shared" si="1"/>
        <v>30000</v>
      </c>
      <c r="I43" s="28"/>
      <c r="L43" t="s">
        <v>318</v>
      </c>
    </row>
    <row r="44" spans="1:9" ht="33.75">
      <c r="A44" s="10" t="s">
        <v>97</v>
      </c>
      <c r="B44" s="49">
        <v>903</v>
      </c>
      <c r="C44" s="24" t="s">
        <v>433</v>
      </c>
      <c r="D44" s="24" t="s">
        <v>437</v>
      </c>
      <c r="E44" s="24" t="s">
        <v>98</v>
      </c>
      <c r="F44" s="24"/>
      <c r="G44" s="28">
        <f t="shared" si="1"/>
        <v>30000</v>
      </c>
      <c r="H44" s="28">
        <f t="shared" si="1"/>
        <v>30000</v>
      </c>
      <c r="I44" s="28"/>
    </row>
    <row r="45" spans="1:9" ht="45">
      <c r="A45" s="10" t="s">
        <v>99</v>
      </c>
      <c r="B45" s="49">
        <v>903</v>
      </c>
      <c r="C45" s="24" t="s">
        <v>433</v>
      </c>
      <c r="D45" s="24" t="s">
        <v>437</v>
      </c>
      <c r="E45" s="24" t="s">
        <v>96</v>
      </c>
      <c r="F45" s="24"/>
      <c r="G45" s="28">
        <f t="shared" si="1"/>
        <v>30000</v>
      </c>
      <c r="H45" s="28">
        <f t="shared" si="1"/>
        <v>30000</v>
      </c>
      <c r="I45" s="28"/>
    </row>
    <row r="46" spans="1:11" ht="22.5">
      <c r="A46" s="10" t="s">
        <v>478</v>
      </c>
      <c r="B46" s="49">
        <v>903</v>
      </c>
      <c r="C46" s="24" t="s">
        <v>433</v>
      </c>
      <c r="D46" s="24" t="s">
        <v>437</v>
      </c>
      <c r="E46" s="24" t="s">
        <v>96</v>
      </c>
      <c r="F46" s="24" t="s">
        <v>480</v>
      </c>
      <c r="G46" s="28">
        <f>H46</f>
        <v>30000</v>
      </c>
      <c r="H46" s="28">
        <v>30000</v>
      </c>
      <c r="I46" s="28"/>
      <c r="K46" t="s">
        <v>318</v>
      </c>
    </row>
    <row r="47" spans="1:11" s="53" customFormat="1" ht="12.75">
      <c r="A47" s="46" t="s">
        <v>532</v>
      </c>
      <c r="B47" s="49">
        <v>903</v>
      </c>
      <c r="C47" s="51" t="s">
        <v>426</v>
      </c>
      <c r="D47" s="51"/>
      <c r="E47" s="51"/>
      <c r="F47" s="51"/>
      <c r="G47" s="52">
        <f>G48+G53+G57+G61</f>
        <v>39807980</v>
      </c>
      <c r="H47" s="52">
        <f>H48+H53+H57+H61</f>
        <v>39807980</v>
      </c>
      <c r="I47" s="52"/>
      <c r="K47" s="53" t="s">
        <v>318</v>
      </c>
    </row>
    <row r="48" spans="1:9" s="53" customFormat="1" ht="12.75">
      <c r="A48" s="10" t="s">
        <v>439</v>
      </c>
      <c r="B48" s="49">
        <v>903</v>
      </c>
      <c r="C48" s="24" t="s">
        <v>426</v>
      </c>
      <c r="D48" s="24" t="s">
        <v>427</v>
      </c>
      <c r="E48" s="24"/>
      <c r="F48" s="24"/>
      <c r="G48" s="28">
        <f>G50</f>
        <v>1921690</v>
      </c>
      <c r="H48" s="28">
        <f>H50</f>
        <v>1921690</v>
      </c>
      <c r="I48" s="52"/>
    </row>
    <row r="49" spans="1:9" s="53" customFormat="1" ht="22.5">
      <c r="A49" s="10" t="s">
        <v>530</v>
      </c>
      <c r="B49" s="49">
        <v>903</v>
      </c>
      <c r="C49" s="24" t="s">
        <v>426</v>
      </c>
      <c r="D49" s="24" t="s">
        <v>427</v>
      </c>
      <c r="E49" s="24" t="s">
        <v>531</v>
      </c>
      <c r="F49" s="24"/>
      <c r="G49" s="28"/>
      <c r="H49" s="28"/>
      <c r="I49" s="52"/>
    </row>
    <row r="50" spans="1:12" s="53" customFormat="1" ht="56.25">
      <c r="A50" s="10" t="s">
        <v>517</v>
      </c>
      <c r="B50" s="49">
        <v>903</v>
      </c>
      <c r="C50" s="24" t="s">
        <v>426</v>
      </c>
      <c r="D50" s="24" t="s">
        <v>427</v>
      </c>
      <c r="E50" s="24" t="s">
        <v>512</v>
      </c>
      <c r="F50" s="24"/>
      <c r="G50" s="28">
        <f>G51+G52</f>
        <v>1921690</v>
      </c>
      <c r="H50" s="28">
        <f>H51+H52</f>
        <v>1921690</v>
      </c>
      <c r="I50" s="52"/>
      <c r="L50" s="53" t="s">
        <v>318</v>
      </c>
    </row>
    <row r="51" spans="1:9" s="53" customFormat="1" ht="12.75">
      <c r="A51" s="10" t="s">
        <v>545</v>
      </c>
      <c r="B51" s="49">
        <v>903</v>
      </c>
      <c r="C51" s="24" t="s">
        <v>426</v>
      </c>
      <c r="D51" s="24" t="s">
        <v>427</v>
      </c>
      <c r="E51" s="24" t="s">
        <v>512</v>
      </c>
      <c r="F51" s="24" t="s">
        <v>546</v>
      </c>
      <c r="G51" s="28">
        <f>H51</f>
        <v>1836800</v>
      </c>
      <c r="H51" s="28">
        <v>1836800</v>
      </c>
      <c r="I51" s="52"/>
    </row>
    <row r="52" spans="1:9" s="53" customFormat="1" ht="22.5">
      <c r="A52" s="25" t="s">
        <v>533</v>
      </c>
      <c r="B52" s="49">
        <v>903</v>
      </c>
      <c r="C52" s="24" t="s">
        <v>426</v>
      </c>
      <c r="D52" s="24" t="s">
        <v>427</v>
      </c>
      <c r="E52" s="24" t="s">
        <v>512</v>
      </c>
      <c r="F52" s="24" t="s">
        <v>534</v>
      </c>
      <c r="G52" s="28">
        <f>H52</f>
        <v>84890</v>
      </c>
      <c r="H52" s="28">
        <v>84890</v>
      </c>
      <c r="I52" s="52"/>
    </row>
    <row r="53" spans="1:11" ht="12.75">
      <c r="A53" s="90" t="s">
        <v>440</v>
      </c>
      <c r="B53" s="95">
        <v>903</v>
      </c>
      <c r="C53" s="91" t="s">
        <v>426</v>
      </c>
      <c r="D53" s="91" t="s">
        <v>437</v>
      </c>
      <c r="E53" s="91"/>
      <c r="F53" s="91"/>
      <c r="G53" s="92">
        <f>G54</f>
        <v>37763200</v>
      </c>
      <c r="H53" s="92">
        <f>H54</f>
        <v>37763200</v>
      </c>
      <c r="I53" s="28"/>
      <c r="K53" t="s">
        <v>318</v>
      </c>
    </row>
    <row r="54" spans="1:9" ht="22.5">
      <c r="A54" s="90" t="s">
        <v>530</v>
      </c>
      <c r="B54" s="95">
        <v>903</v>
      </c>
      <c r="C54" s="91" t="s">
        <v>426</v>
      </c>
      <c r="D54" s="91" t="s">
        <v>437</v>
      </c>
      <c r="E54" s="91" t="s">
        <v>531</v>
      </c>
      <c r="F54" s="91"/>
      <c r="G54" s="92">
        <f>G56</f>
        <v>37763200</v>
      </c>
      <c r="H54" s="92">
        <f>H56</f>
        <v>37763200</v>
      </c>
      <c r="I54" s="28"/>
    </row>
    <row r="55" spans="1:9" ht="12.75">
      <c r="A55" s="90" t="s">
        <v>513</v>
      </c>
      <c r="B55" s="95">
        <v>903</v>
      </c>
      <c r="C55" s="91" t="s">
        <v>426</v>
      </c>
      <c r="D55" s="91" t="s">
        <v>437</v>
      </c>
      <c r="E55" s="91" t="s">
        <v>514</v>
      </c>
      <c r="F55" s="91"/>
      <c r="G55" s="92">
        <f>G56</f>
        <v>37763200</v>
      </c>
      <c r="H55" s="92">
        <f>H56</f>
        <v>37763200</v>
      </c>
      <c r="I55" s="28"/>
    </row>
    <row r="56" spans="1:9" ht="22.5">
      <c r="A56" s="108" t="s">
        <v>478</v>
      </c>
      <c r="B56" s="95">
        <v>903</v>
      </c>
      <c r="C56" s="91" t="s">
        <v>426</v>
      </c>
      <c r="D56" s="91" t="s">
        <v>437</v>
      </c>
      <c r="E56" s="91" t="s">
        <v>514</v>
      </c>
      <c r="F56" s="91" t="s">
        <v>480</v>
      </c>
      <c r="G56" s="92">
        <f>H56</f>
        <v>37763200</v>
      </c>
      <c r="H56" s="92">
        <v>37763200</v>
      </c>
      <c r="I56" s="28"/>
    </row>
    <row r="57" spans="1:9" ht="12.75">
      <c r="A57" s="94" t="s">
        <v>106</v>
      </c>
      <c r="B57" s="95">
        <v>903</v>
      </c>
      <c r="C57" s="91" t="s">
        <v>426</v>
      </c>
      <c r="D57" s="91" t="s">
        <v>451</v>
      </c>
      <c r="E57" s="91"/>
      <c r="F57" s="91"/>
      <c r="G57" s="92">
        <f aca="true" t="shared" si="2" ref="G57:H59">G58</f>
        <v>108090</v>
      </c>
      <c r="H57" s="92">
        <f t="shared" si="2"/>
        <v>108090</v>
      </c>
      <c r="I57" s="28"/>
    </row>
    <row r="58" spans="1:9" ht="12.75">
      <c r="A58" s="94" t="s">
        <v>105</v>
      </c>
      <c r="B58" s="95">
        <v>903</v>
      </c>
      <c r="C58" s="91" t="s">
        <v>426</v>
      </c>
      <c r="D58" s="91" t="s">
        <v>451</v>
      </c>
      <c r="E58" s="91" t="s">
        <v>107</v>
      </c>
      <c r="F58" s="91"/>
      <c r="G58" s="92">
        <f t="shared" si="2"/>
        <v>108090</v>
      </c>
      <c r="H58" s="92">
        <f t="shared" si="2"/>
        <v>108090</v>
      </c>
      <c r="I58" s="28"/>
    </row>
    <row r="59" spans="1:9" ht="12.75">
      <c r="A59" s="94" t="s">
        <v>108</v>
      </c>
      <c r="B59" s="95">
        <v>903</v>
      </c>
      <c r="C59" s="91" t="s">
        <v>426</v>
      </c>
      <c r="D59" s="91" t="s">
        <v>451</v>
      </c>
      <c r="E59" s="91" t="s">
        <v>109</v>
      </c>
      <c r="F59" s="91"/>
      <c r="G59" s="92">
        <f t="shared" si="2"/>
        <v>108090</v>
      </c>
      <c r="H59" s="92">
        <f t="shared" si="2"/>
        <v>108090</v>
      </c>
      <c r="I59" s="28"/>
    </row>
    <row r="60" spans="1:9" ht="22.5">
      <c r="A60" s="108" t="s">
        <v>524</v>
      </c>
      <c r="B60" s="95">
        <v>903</v>
      </c>
      <c r="C60" s="91" t="s">
        <v>426</v>
      </c>
      <c r="D60" s="91" t="s">
        <v>451</v>
      </c>
      <c r="E60" s="91" t="s">
        <v>109</v>
      </c>
      <c r="F60" s="91" t="s">
        <v>525</v>
      </c>
      <c r="G60" s="92">
        <f>H60</f>
        <v>108090</v>
      </c>
      <c r="H60" s="92">
        <v>108090</v>
      </c>
      <c r="I60" s="28"/>
    </row>
    <row r="61" spans="1:9" ht="22.5">
      <c r="A61" s="10" t="s">
        <v>442</v>
      </c>
      <c r="B61" s="49">
        <v>903</v>
      </c>
      <c r="C61" s="24" t="s">
        <v>426</v>
      </c>
      <c r="D61" s="24" t="s">
        <v>443</v>
      </c>
      <c r="E61" s="24"/>
      <c r="F61" s="24"/>
      <c r="G61" s="28">
        <f>G63</f>
        <v>15000</v>
      </c>
      <c r="H61" s="28">
        <f>H63</f>
        <v>15000</v>
      </c>
      <c r="I61" s="28"/>
    </row>
    <row r="62" spans="1:9" ht="22.5">
      <c r="A62" s="90" t="s">
        <v>530</v>
      </c>
      <c r="B62" s="49">
        <v>903</v>
      </c>
      <c r="C62" s="24" t="s">
        <v>426</v>
      </c>
      <c r="D62" s="24" t="s">
        <v>443</v>
      </c>
      <c r="E62" s="24" t="s">
        <v>531</v>
      </c>
      <c r="F62" s="24"/>
      <c r="G62" s="28"/>
      <c r="H62" s="28"/>
      <c r="I62" s="28"/>
    </row>
    <row r="63" spans="1:10" ht="33.75">
      <c r="A63" s="10" t="s">
        <v>518</v>
      </c>
      <c r="B63" s="49">
        <v>903</v>
      </c>
      <c r="C63" s="24" t="s">
        <v>426</v>
      </c>
      <c r="D63" s="24" t="s">
        <v>443</v>
      </c>
      <c r="E63" s="24" t="s">
        <v>515</v>
      </c>
      <c r="F63" s="24"/>
      <c r="G63" s="28">
        <f>G64</f>
        <v>15000</v>
      </c>
      <c r="H63" s="28">
        <f>H64</f>
        <v>15000</v>
      </c>
      <c r="I63" s="28"/>
      <c r="J63" t="s">
        <v>318</v>
      </c>
    </row>
    <row r="64" spans="1:11" ht="22.5">
      <c r="A64" s="10" t="s">
        <v>478</v>
      </c>
      <c r="B64" s="49">
        <v>903</v>
      </c>
      <c r="C64" s="24" t="s">
        <v>426</v>
      </c>
      <c r="D64" s="24" t="s">
        <v>443</v>
      </c>
      <c r="E64" s="24" t="s">
        <v>515</v>
      </c>
      <c r="F64" s="24" t="s">
        <v>480</v>
      </c>
      <c r="G64" s="28">
        <f>H64</f>
        <v>15000</v>
      </c>
      <c r="H64" s="28">
        <v>15000</v>
      </c>
      <c r="I64" s="28"/>
      <c r="K64" t="s">
        <v>318</v>
      </c>
    </row>
    <row r="65" spans="1:9" ht="12.75">
      <c r="A65" s="46" t="s">
        <v>102</v>
      </c>
      <c r="B65" s="54">
        <v>903</v>
      </c>
      <c r="C65" s="51" t="s">
        <v>427</v>
      </c>
      <c r="D65" s="51"/>
      <c r="E65" s="51"/>
      <c r="F65" s="51"/>
      <c r="G65" s="52">
        <f aca="true" t="shared" si="3" ref="G65:H68">G66</f>
        <v>1928800</v>
      </c>
      <c r="H65" s="52">
        <f t="shared" si="3"/>
        <v>1928800</v>
      </c>
      <c r="I65" s="28"/>
    </row>
    <row r="66" spans="1:9" ht="12.75">
      <c r="A66" s="10" t="s">
        <v>103</v>
      </c>
      <c r="B66" s="49">
        <v>903</v>
      </c>
      <c r="C66" s="24" t="s">
        <v>427</v>
      </c>
      <c r="D66" s="24" t="s">
        <v>433</v>
      </c>
      <c r="E66" s="24"/>
      <c r="F66" s="24"/>
      <c r="G66" s="28">
        <f>G68</f>
        <v>1928800</v>
      </c>
      <c r="H66" s="28">
        <f>H68</f>
        <v>1928800</v>
      </c>
      <c r="I66" s="28"/>
    </row>
    <row r="67" spans="1:9" ht="22.5">
      <c r="A67" s="90" t="s">
        <v>530</v>
      </c>
      <c r="B67" s="49">
        <v>903</v>
      </c>
      <c r="C67" s="24" t="s">
        <v>427</v>
      </c>
      <c r="D67" s="24" t="s">
        <v>433</v>
      </c>
      <c r="E67" s="24" t="s">
        <v>531</v>
      </c>
      <c r="F67" s="24"/>
      <c r="G67" s="28"/>
      <c r="H67" s="28"/>
      <c r="I67" s="28"/>
    </row>
    <row r="68" spans="1:9" ht="12.75">
      <c r="A68" s="10" t="s">
        <v>519</v>
      </c>
      <c r="B68" s="49">
        <v>903</v>
      </c>
      <c r="C68" s="24" t="s">
        <v>427</v>
      </c>
      <c r="D68" s="24" t="s">
        <v>433</v>
      </c>
      <c r="E68" s="24" t="s">
        <v>516</v>
      </c>
      <c r="F68" s="24"/>
      <c r="G68" s="28">
        <f t="shared" si="3"/>
        <v>1928800</v>
      </c>
      <c r="H68" s="28">
        <f t="shared" si="3"/>
        <v>1928800</v>
      </c>
      <c r="I68" s="28"/>
    </row>
    <row r="69" spans="1:9" ht="22.5">
      <c r="A69" s="10" t="s">
        <v>478</v>
      </c>
      <c r="B69" s="49">
        <v>903</v>
      </c>
      <c r="C69" s="24" t="s">
        <v>427</v>
      </c>
      <c r="D69" s="24" t="s">
        <v>433</v>
      </c>
      <c r="E69" s="24" t="s">
        <v>516</v>
      </c>
      <c r="F69" s="24" t="s">
        <v>480</v>
      </c>
      <c r="G69" s="28">
        <f>H69</f>
        <v>1928800</v>
      </c>
      <c r="H69" s="28">
        <v>1928800</v>
      </c>
      <c r="I69" s="28"/>
    </row>
    <row r="70" spans="1:9" s="53" customFormat="1" ht="12.75">
      <c r="A70" s="46" t="s">
        <v>547</v>
      </c>
      <c r="B70" s="49">
        <v>903</v>
      </c>
      <c r="C70" s="51" t="s">
        <v>447</v>
      </c>
      <c r="D70" s="51"/>
      <c r="E70" s="51"/>
      <c r="F70" s="51"/>
      <c r="G70" s="52">
        <f aca="true" t="shared" si="4" ref="G70:H73">G71</f>
        <v>109450</v>
      </c>
      <c r="H70" s="52">
        <f t="shared" si="4"/>
        <v>109450</v>
      </c>
      <c r="I70" s="52"/>
    </row>
    <row r="71" spans="1:9" ht="15.75" customHeight="1">
      <c r="A71" s="47" t="s">
        <v>446</v>
      </c>
      <c r="B71" s="49">
        <v>903</v>
      </c>
      <c r="C71" s="24" t="s">
        <v>447</v>
      </c>
      <c r="D71" s="24" t="s">
        <v>447</v>
      </c>
      <c r="E71" s="24"/>
      <c r="F71" s="24"/>
      <c r="G71" s="28">
        <f t="shared" si="4"/>
        <v>109450</v>
      </c>
      <c r="H71" s="28">
        <f t="shared" si="4"/>
        <v>109450</v>
      </c>
      <c r="I71" s="28"/>
    </row>
    <row r="72" spans="1:9" ht="22.5">
      <c r="A72" s="10" t="s">
        <v>560</v>
      </c>
      <c r="B72" s="49">
        <v>903</v>
      </c>
      <c r="C72" s="24" t="s">
        <v>447</v>
      </c>
      <c r="D72" s="24" t="s">
        <v>447</v>
      </c>
      <c r="E72" s="24" t="s">
        <v>561</v>
      </c>
      <c r="F72" s="24"/>
      <c r="G72" s="28">
        <f t="shared" si="4"/>
        <v>109450</v>
      </c>
      <c r="H72" s="28">
        <f t="shared" si="4"/>
        <v>109450</v>
      </c>
      <c r="I72" s="28"/>
    </row>
    <row r="73" spans="1:9" ht="22.5">
      <c r="A73" s="10" t="s">
        <v>562</v>
      </c>
      <c r="B73" s="49">
        <v>903</v>
      </c>
      <c r="C73" s="24" t="s">
        <v>447</v>
      </c>
      <c r="D73" s="24" t="s">
        <v>447</v>
      </c>
      <c r="E73" s="24" t="s">
        <v>563</v>
      </c>
      <c r="F73" s="24"/>
      <c r="G73" s="28">
        <f t="shared" si="4"/>
        <v>109450</v>
      </c>
      <c r="H73" s="28">
        <f t="shared" si="4"/>
        <v>109450</v>
      </c>
      <c r="I73" s="28"/>
    </row>
    <row r="74" spans="1:9" ht="22.5">
      <c r="A74" s="10" t="s">
        <v>478</v>
      </c>
      <c r="B74" s="49">
        <v>903</v>
      </c>
      <c r="C74" s="24" t="s">
        <v>447</v>
      </c>
      <c r="D74" s="24" t="s">
        <v>447</v>
      </c>
      <c r="E74" s="24" t="s">
        <v>563</v>
      </c>
      <c r="F74" s="24" t="s">
        <v>480</v>
      </c>
      <c r="G74" s="28">
        <f>H74</f>
        <v>109450</v>
      </c>
      <c r="H74" s="28">
        <v>109450</v>
      </c>
      <c r="I74" s="28"/>
    </row>
    <row r="75" spans="1:10" s="53" customFormat="1" ht="22.5">
      <c r="A75" s="46" t="s">
        <v>572</v>
      </c>
      <c r="B75" s="49">
        <v>903</v>
      </c>
      <c r="C75" s="24" t="s">
        <v>441</v>
      </c>
      <c r="D75" s="24"/>
      <c r="E75" s="24"/>
      <c r="F75" s="24"/>
      <c r="G75" s="28">
        <f aca="true" t="shared" si="5" ref="G75:H78">G76</f>
        <v>230000</v>
      </c>
      <c r="H75" s="28">
        <f t="shared" si="5"/>
        <v>230000</v>
      </c>
      <c r="I75" s="52"/>
      <c r="J75" s="53" t="s">
        <v>318</v>
      </c>
    </row>
    <row r="76" spans="1:9" s="67" customFormat="1" ht="12.75">
      <c r="A76" s="10" t="s">
        <v>448</v>
      </c>
      <c r="B76" s="49">
        <v>903</v>
      </c>
      <c r="C76" s="24" t="s">
        <v>441</v>
      </c>
      <c r="D76" s="24" t="s">
        <v>424</v>
      </c>
      <c r="E76" s="24"/>
      <c r="F76" s="24"/>
      <c r="G76" s="28">
        <f t="shared" si="5"/>
        <v>230000</v>
      </c>
      <c r="H76" s="28">
        <f t="shared" si="5"/>
        <v>230000</v>
      </c>
      <c r="I76" s="28"/>
    </row>
    <row r="77" spans="1:9" s="67" customFormat="1" ht="33.75">
      <c r="A77" s="10" t="s">
        <v>186</v>
      </c>
      <c r="B77" s="49">
        <v>903</v>
      </c>
      <c r="C77" s="24" t="s">
        <v>441</v>
      </c>
      <c r="D77" s="24" t="s">
        <v>424</v>
      </c>
      <c r="E77" s="24" t="s">
        <v>578</v>
      </c>
      <c r="F77" s="24"/>
      <c r="G77" s="28">
        <f t="shared" si="5"/>
        <v>230000</v>
      </c>
      <c r="H77" s="28">
        <f t="shared" si="5"/>
        <v>230000</v>
      </c>
      <c r="I77" s="28"/>
    </row>
    <row r="78" spans="1:9" ht="33.75">
      <c r="A78" s="10" t="s">
        <v>187</v>
      </c>
      <c r="B78" s="49">
        <v>903</v>
      </c>
      <c r="C78" s="24" t="s">
        <v>441</v>
      </c>
      <c r="D78" s="24" t="s">
        <v>424</v>
      </c>
      <c r="E78" s="24" t="s">
        <v>188</v>
      </c>
      <c r="F78" s="24"/>
      <c r="G78" s="28">
        <f t="shared" si="5"/>
        <v>230000</v>
      </c>
      <c r="H78" s="28">
        <f t="shared" si="5"/>
        <v>230000</v>
      </c>
      <c r="I78" s="28"/>
    </row>
    <row r="79" spans="1:9" ht="12.75">
      <c r="A79" s="11" t="s">
        <v>19</v>
      </c>
      <c r="B79" s="49">
        <v>903</v>
      </c>
      <c r="C79" s="24" t="s">
        <v>441</v>
      </c>
      <c r="D79" s="24" t="s">
        <v>424</v>
      </c>
      <c r="E79" s="24" t="s">
        <v>188</v>
      </c>
      <c r="F79" s="24" t="s">
        <v>20</v>
      </c>
      <c r="G79" s="28">
        <f>H79</f>
        <v>230000</v>
      </c>
      <c r="H79" s="28">
        <v>230000</v>
      </c>
      <c r="I79" s="28"/>
    </row>
    <row r="80" spans="1:9" s="53" customFormat="1" ht="22.5">
      <c r="A80" s="46" t="s">
        <v>581</v>
      </c>
      <c r="B80" s="54">
        <v>903</v>
      </c>
      <c r="C80" s="51" t="s">
        <v>437</v>
      </c>
      <c r="D80" s="51"/>
      <c r="E80" s="51"/>
      <c r="F80" s="51"/>
      <c r="G80" s="52">
        <f>G81+G85</f>
        <v>5522400</v>
      </c>
      <c r="H80" s="52">
        <f>H81+H85</f>
        <v>5522400</v>
      </c>
      <c r="I80" s="52"/>
    </row>
    <row r="81" spans="1:9" s="53" customFormat="1" ht="12.75">
      <c r="A81" s="10" t="s">
        <v>644</v>
      </c>
      <c r="B81" s="49">
        <v>903</v>
      </c>
      <c r="C81" s="24" t="s">
        <v>437</v>
      </c>
      <c r="D81" s="24" t="s">
        <v>424</v>
      </c>
      <c r="E81" s="51"/>
      <c r="F81" s="51"/>
      <c r="G81" s="28">
        <f aca="true" t="shared" si="6" ref="G81:H83">G82</f>
        <v>3000000</v>
      </c>
      <c r="H81" s="28">
        <f t="shared" si="6"/>
        <v>3000000</v>
      </c>
      <c r="I81" s="52"/>
    </row>
    <row r="82" spans="1:9" s="53" customFormat="1" ht="33.75">
      <c r="A82" s="10" t="s">
        <v>586</v>
      </c>
      <c r="B82" s="49">
        <v>903</v>
      </c>
      <c r="C82" s="24" t="s">
        <v>437</v>
      </c>
      <c r="D82" s="24" t="s">
        <v>424</v>
      </c>
      <c r="E82" s="24" t="s">
        <v>166</v>
      </c>
      <c r="F82" s="24"/>
      <c r="G82" s="28">
        <f t="shared" si="6"/>
        <v>3000000</v>
      </c>
      <c r="H82" s="28">
        <f t="shared" si="6"/>
        <v>3000000</v>
      </c>
      <c r="I82" s="52"/>
    </row>
    <row r="83" spans="1:9" s="53" customFormat="1" ht="69.75" customHeight="1">
      <c r="A83" s="10" t="s">
        <v>168</v>
      </c>
      <c r="B83" s="49">
        <v>903</v>
      </c>
      <c r="C83" s="24" t="s">
        <v>437</v>
      </c>
      <c r="D83" s="24" t="s">
        <v>424</v>
      </c>
      <c r="E83" s="24" t="s">
        <v>169</v>
      </c>
      <c r="F83" s="24"/>
      <c r="G83" s="28">
        <f t="shared" si="6"/>
        <v>3000000</v>
      </c>
      <c r="H83" s="28">
        <f t="shared" si="6"/>
        <v>3000000</v>
      </c>
      <c r="I83" s="52"/>
    </row>
    <row r="84" spans="1:9" s="53" customFormat="1" ht="37.5" customHeight="1">
      <c r="A84" s="10" t="s">
        <v>167</v>
      </c>
      <c r="B84" s="49">
        <v>903</v>
      </c>
      <c r="C84" s="24" t="s">
        <v>437</v>
      </c>
      <c r="D84" s="24" t="s">
        <v>424</v>
      </c>
      <c r="E84" s="24" t="s">
        <v>169</v>
      </c>
      <c r="F84" s="24" t="s">
        <v>536</v>
      </c>
      <c r="G84" s="28">
        <f>H84</f>
        <v>3000000</v>
      </c>
      <c r="H84" s="28">
        <v>3000000</v>
      </c>
      <c r="I84" s="52"/>
    </row>
    <row r="85" spans="1:9" ht="12.75">
      <c r="A85" s="10" t="s">
        <v>449</v>
      </c>
      <c r="B85" s="49">
        <v>903</v>
      </c>
      <c r="C85" s="24" t="s">
        <v>437</v>
      </c>
      <c r="D85" s="24" t="s">
        <v>441</v>
      </c>
      <c r="E85" s="24"/>
      <c r="F85" s="24"/>
      <c r="G85" s="28">
        <f>G86+G89</f>
        <v>2522400</v>
      </c>
      <c r="H85" s="28">
        <f>H86+H89</f>
        <v>2522400</v>
      </c>
      <c r="I85" s="28"/>
    </row>
    <row r="86" spans="1:9" ht="22.5">
      <c r="A86" s="10" t="s">
        <v>584</v>
      </c>
      <c r="B86" s="49">
        <v>903</v>
      </c>
      <c r="C86" s="24" t="s">
        <v>437</v>
      </c>
      <c r="D86" s="24" t="s">
        <v>441</v>
      </c>
      <c r="E86" s="24" t="s">
        <v>583</v>
      </c>
      <c r="F86" s="24"/>
      <c r="G86" s="28">
        <f>G87</f>
        <v>215200</v>
      </c>
      <c r="H86" s="28">
        <f>H87</f>
        <v>215200</v>
      </c>
      <c r="I86" s="28"/>
    </row>
    <row r="87" spans="1:9" ht="33.75">
      <c r="A87" s="10" t="s">
        <v>582</v>
      </c>
      <c r="B87" s="49">
        <v>903</v>
      </c>
      <c r="C87" s="24" t="s">
        <v>437</v>
      </c>
      <c r="D87" s="24" t="s">
        <v>441</v>
      </c>
      <c r="E87" s="24" t="s">
        <v>585</v>
      </c>
      <c r="F87" s="24"/>
      <c r="G87" s="28">
        <f>G88</f>
        <v>215200</v>
      </c>
      <c r="H87" s="28">
        <f>H88</f>
        <v>215200</v>
      </c>
      <c r="I87" s="28"/>
    </row>
    <row r="88" spans="1:9" ht="22.5">
      <c r="A88" s="10" t="s">
        <v>478</v>
      </c>
      <c r="B88" s="49">
        <v>903</v>
      </c>
      <c r="C88" s="24" t="s">
        <v>437</v>
      </c>
      <c r="D88" s="24" t="s">
        <v>441</v>
      </c>
      <c r="E88" s="24" t="s">
        <v>585</v>
      </c>
      <c r="F88" s="24" t="s">
        <v>480</v>
      </c>
      <c r="G88" s="28">
        <f>H88</f>
        <v>215200</v>
      </c>
      <c r="H88" s="28">
        <v>215200</v>
      </c>
      <c r="I88" s="28"/>
    </row>
    <row r="89" spans="1:9" ht="12.75">
      <c r="A89" s="10" t="s">
        <v>26</v>
      </c>
      <c r="B89" s="49">
        <v>903</v>
      </c>
      <c r="C89" s="24" t="s">
        <v>437</v>
      </c>
      <c r="D89" s="24" t="s">
        <v>441</v>
      </c>
      <c r="E89" s="24" t="s">
        <v>155</v>
      </c>
      <c r="F89" s="24"/>
      <c r="G89" s="28">
        <f>G90</f>
        <v>2307200</v>
      </c>
      <c r="H89" s="28">
        <f>H90</f>
        <v>2307200</v>
      </c>
      <c r="I89" s="28"/>
    </row>
    <row r="90" spans="1:9" ht="22.5">
      <c r="A90" s="10" t="s">
        <v>399</v>
      </c>
      <c r="B90" s="49">
        <v>903</v>
      </c>
      <c r="C90" s="24" t="s">
        <v>437</v>
      </c>
      <c r="D90" s="24" t="s">
        <v>441</v>
      </c>
      <c r="E90" s="24" t="s">
        <v>400</v>
      </c>
      <c r="F90" s="24"/>
      <c r="G90" s="28">
        <f>G91</f>
        <v>2307200</v>
      </c>
      <c r="H90" s="28">
        <f>H91</f>
        <v>2307200</v>
      </c>
      <c r="I90" s="28"/>
    </row>
    <row r="91" spans="1:9" ht="12.75">
      <c r="A91" s="10" t="s">
        <v>535</v>
      </c>
      <c r="B91" s="49">
        <v>903</v>
      </c>
      <c r="C91" s="24" t="s">
        <v>437</v>
      </c>
      <c r="D91" s="24" t="s">
        <v>441</v>
      </c>
      <c r="E91" s="24" t="s">
        <v>400</v>
      </c>
      <c r="F91" s="24" t="s">
        <v>536</v>
      </c>
      <c r="G91" s="28">
        <f>H91</f>
        <v>2307200</v>
      </c>
      <c r="H91" s="28">
        <v>2307200</v>
      </c>
      <c r="I91" s="28"/>
    </row>
    <row r="92" spans="1:10" s="53" customFormat="1" ht="12.75">
      <c r="A92" s="46" t="s">
        <v>587</v>
      </c>
      <c r="B92" s="54">
        <v>903</v>
      </c>
      <c r="C92" s="51" t="s">
        <v>451</v>
      </c>
      <c r="D92" s="51"/>
      <c r="E92" s="51"/>
      <c r="F92" s="51"/>
      <c r="G92" s="52">
        <f>G93+G97</f>
        <v>624000</v>
      </c>
      <c r="H92" s="52">
        <f>H93+H97</f>
        <v>624000</v>
      </c>
      <c r="I92" s="52"/>
      <c r="J92" s="53" t="s">
        <v>318</v>
      </c>
    </row>
    <row r="93" spans="1:9" ht="12.75">
      <c r="A93" s="10" t="s">
        <v>588</v>
      </c>
      <c r="B93" s="49">
        <v>903</v>
      </c>
      <c r="C93" s="24" t="s">
        <v>451</v>
      </c>
      <c r="D93" s="24" t="s">
        <v>424</v>
      </c>
      <c r="E93" s="24"/>
      <c r="F93" s="24"/>
      <c r="G93" s="28">
        <f aca="true" t="shared" si="7" ref="G93:H95">G94</f>
        <v>504000</v>
      </c>
      <c r="H93" s="28">
        <f t="shared" si="7"/>
        <v>504000</v>
      </c>
      <c r="I93" s="28"/>
    </row>
    <row r="94" spans="1:9" ht="22.5">
      <c r="A94" s="10" t="s">
        <v>589</v>
      </c>
      <c r="B94" s="49">
        <v>903</v>
      </c>
      <c r="C94" s="24" t="s">
        <v>451</v>
      </c>
      <c r="D94" s="24" t="s">
        <v>424</v>
      </c>
      <c r="E94" s="24" t="s">
        <v>590</v>
      </c>
      <c r="F94" s="24"/>
      <c r="G94" s="28">
        <f t="shared" si="7"/>
        <v>504000</v>
      </c>
      <c r="H94" s="28">
        <f t="shared" si="7"/>
        <v>504000</v>
      </c>
      <c r="I94" s="28"/>
    </row>
    <row r="95" spans="1:9" ht="33.75">
      <c r="A95" s="10" t="s">
        <v>591</v>
      </c>
      <c r="B95" s="49">
        <v>903</v>
      </c>
      <c r="C95" s="24" t="s">
        <v>451</v>
      </c>
      <c r="D95" s="24" t="s">
        <v>424</v>
      </c>
      <c r="E95" s="24" t="s">
        <v>592</v>
      </c>
      <c r="F95" s="24"/>
      <c r="G95" s="28">
        <f t="shared" si="7"/>
        <v>504000</v>
      </c>
      <c r="H95" s="28">
        <f t="shared" si="7"/>
        <v>504000</v>
      </c>
      <c r="I95" s="28"/>
    </row>
    <row r="96" spans="1:9" ht="12.75">
      <c r="A96" s="10" t="s">
        <v>593</v>
      </c>
      <c r="B96" s="49">
        <v>903</v>
      </c>
      <c r="C96" s="24" t="s">
        <v>451</v>
      </c>
      <c r="D96" s="24" t="s">
        <v>424</v>
      </c>
      <c r="E96" s="24" t="s">
        <v>592</v>
      </c>
      <c r="F96" s="24" t="s">
        <v>594</v>
      </c>
      <c r="G96" s="28">
        <f>H96</f>
        <v>504000</v>
      </c>
      <c r="H96" s="28">
        <v>504000</v>
      </c>
      <c r="I96" s="28"/>
    </row>
    <row r="97" spans="1:9" ht="12.75">
      <c r="A97" s="10" t="s">
        <v>452</v>
      </c>
      <c r="B97" s="49">
        <v>903</v>
      </c>
      <c r="C97" s="24" t="s">
        <v>451</v>
      </c>
      <c r="D97" s="24" t="s">
        <v>433</v>
      </c>
      <c r="E97" s="24"/>
      <c r="F97" s="24"/>
      <c r="G97" s="28">
        <f aca="true" t="shared" si="8" ref="G97:H99">G98</f>
        <v>120000</v>
      </c>
      <c r="H97" s="28">
        <f t="shared" si="8"/>
        <v>120000</v>
      </c>
      <c r="I97" s="28"/>
    </row>
    <row r="98" spans="1:9" ht="12.75">
      <c r="A98" s="10" t="s">
        <v>595</v>
      </c>
      <c r="B98" s="49">
        <v>903</v>
      </c>
      <c r="C98" s="24" t="s">
        <v>451</v>
      </c>
      <c r="D98" s="24" t="s">
        <v>433</v>
      </c>
      <c r="E98" s="24" t="s">
        <v>596</v>
      </c>
      <c r="F98" s="24"/>
      <c r="G98" s="28">
        <f t="shared" si="8"/>
        <v>120000</v>
      </c>
      <c r="H98" s="28">
        <f t="shared" si="8"/>
        <v>120000</v>
      </c>
      <c r="I98" s="28"/>
    </row>
    <row r="99" spans="1:9" ht="12.75">
      <c r="A99" s="10" t="s">
        <v>189</v>
      </c>
      <c r="B99" s="49">
        <v>903</v>
      </c>
      <c r="C99" s="24" t="s">
        <v>451</v>
      </c>
      <c r="D99" s="24" t="s">
        <v>433</v>
      </c>
      <c r="E99" s="24" t="s">
        <v>190</v>
      </c>
      <c r="F99" s="24"/>
      <c r="G99" s="28">
        <f t="shared" si="8"/>
        <v>120000</v>
      </c>
      <c r="H99" s="28">
        <f t="shared" si="8"/>
        <v>120000</v>
      </c>
      <c r="I99" s="28"/>
    </row>
    <row r="100" spans="1:9" ht="12.75">
      <c r="A100" s="10" t="s">
        <v>593</v>
      </c>
      <c r="B100" s="49">
        <v>903</v>
      </c>
      <c r="C100" s="24" t="s">
        <v>451</v>
      </c>
      <c r="D100" s="24" t="s">
        <v>433</v>
      </c>
      <c r="E100" s="24" t="s">
        <v>190</v>
      </c>
      <c r="F100" s="24" t="s">
        <v>594</v>
      </c>
      <c r="G100" s="28">
        <f>H100</f>
        <v>120000</v>
      </c>
      <c r="H100" s="28">
        <v>120000</v>
      </c>
      <c r="I100" s="28"/>
    </row>
    <row r="101" spans="1:10" s="37" customFormat="1" ht="33.75">
      <c r="A101" s="9" t="s">
        <v>147</v>
      </c>
      <c r="B101" s="57">
        <v>903</v>
      </c>
      <c r="C101" s="38"/>
      <c r="D101" s="38"/>
      <c r="E101" s="38"/>
      <c r="F101" s="38"/>
      <c r="G101" s="39">
        <f>G102+G107+G114</f>
        <v>13301604</v>
      </c>
      <c r="H101" s="39">
        <f>H102+H107+H114</f>
        <v>12441259</v>
      </c>
      <c r="I101" s="39">
        <f>I102+I107+I114</f>
        <v>900645</v>
      </c>
      <c r="J101" s="37" t="s">
        <v>318</v>
      </c>
    </row>
    <row r="102" spans="1:9" s="53" customFormat="1" ht="12.75">
      <c r="A102" s="46" t="s">
        <v>474</v>
      </c>
      <c r="B102" s="54">
        <v>903</v>
      </c>
      <c r="C102" s="51" t="s">
        <v>424</v>
      </c>
      <c r="D102" s="51"/>
      <c r="E102" s="51"/>
      <c r="F102" s="51"/>
      <c r="G102" s="52">
        <f aca="true" t="shared" si="9" ref="G102:H105">G103</f>
        <v>1456380</v>
      </c>
      <c r="H102" s="52">
        <f t="shared" si="9"/>
        <v>1456380</v>
      </c>
      <c r="I102" s="52"/>
    </row>
    <row r="103" spans="1:9" ht="12.75">
      <c r="A103" s="10" t="s">
        <v>430</v>
      </c>
      <c r="B103" s="49">
        <v>903</v>
      </c>
      <c r="C103" s="24" t="s">
        <v>424</v>
      </c>
      <c r="D103" s="24" t="s">
        <v>431</v>
      </c>
      <c r="E103" s="24"/>
      <c r="F103" s="24"/>
      <c r="G103" s="28">
        <f t="shared" si="9"/>
        <v>1456380</v>
      </c>
      <c r="H103" s="28">
        <f t="shared" si="9"/>
        <v>1456380</v>
      </c>
      <c r="I103" s="28"/>
    </row>
    <row r="104" spans="1:10" ht="56.25">
      <c r="A104" s="10" t="s">
        <v>476</v>
      </c>
      <c r="B104" s="49">
        <v>903</v>
      </c>
      <c r="C104" s="24" t="s">
        <v>424</v>
      </c>
      <c r="D104" s="24" t="s">
        <v>431</v>
      </c>
      <c r="E104" s="24" t="s">
        <v>627</v>
      </c>
      <c r="F104" s="24"/>
      <c r="G104" s="28">
        <f t="shared" si="9"/>
        <v>1456380</v>
      </c>
      <c r="H104" s="28">
        <f t="shared" si="9"/>
        <v>1456380</v>
      </c>
      <c r="I104" s="28"/>
      <c r="J104" t="s">
        <v>318</v>
      </c>
    </row>
    <row r="105" spans="1:9" ht="22.5">
      <c r="A105" s="10" t="s">
        <v>526</v>
      </c>
      <c r="B105" s="49">
        <v>903</v>
      </c>
      <c r="C105" s="24" t="s">
        <v>424</v>
      </c>
      <c r="D105" s="24" t="s">
        <v>431</v>
      </c>
      <c r="E105" s="24" t="s">
        <v>634</v>
      </c>
      <c r="F105" s="24"/>
      <c r="G105" s="28">
        <f t="shared" si="9"/>
        <v>1456380</v>
      </c>
      <c r="H105" s="28">
        <f t="shared" si="9"/>
        <v>1456380</v>
      </c>
      <c r="I105" s="28"/>
    </row>
    <row r="106" spans="1:9" ht="22.5">
      <c r="A106" s="10" t="s">
        <v>524</v>
      </c>
      <c r="B106" s="49">
        <v>903</v>
      </c>
      <c r="C106" s="24" t="s">
        <v>424</v>
      </c>
      <c r="D106" s="24" t="s">
        <v>431</v>
      </c>
      <c r="E106" s="24" t="s">
        <v>634</v>
      </c>
      <c r="F106" s="24" t="s">
        <v>525</v>
      </c>
      <c r="G106" s="28">
        <f>H106</f>
        <v>1456380</v>
      </c>
      <c r="H106" s="28">
        <v>1456380</v>
      </c>
      <c r="I106" s="28"/>
    </row>
    <row r="107" spans="1:9" s="53" customFormat="1" ht="12.75">
      <c r="A107" s="46" t="s">
        <v>547</v>
      </c>
      <c r="B107" s="54">
        <v>903</v>
      </c>
      <c r="C107" s="51" t="s">
        <v>447</v>
      </c>
      <c r="D107" s="51"/>
      <c r="E107" s="51"/>
      <c r="F107" s="51"/>
      <c r="G107" s="52">
        <f aca="true" t="shared" si="10" ref="G107:I110">G108</f>
        <v>4416399</v>
      </c>
      <c r="H107" s="52">
        <f t="shared" si="10"/>
        <v>4043859</v>
      </c>
      <c r="I107" s="52">
        <f t="shared" si="10"/>
        <v>412840</v>
      </c>
    </row>
    <row r="108" spans="1:9" ht="12.75">
      <c r="A108" s="10" t="s">
        <v>445</v>
      </c>
      <c r="B108" s="49">
        <v>903</v>
      </c>
      <c r="C108" s="24" t="s">
        <v>447</v>
      </c>
      <c r="D108" s="24" t="s">
        <v>424</v>
      </c>
      <c r="E108" s="24"/>
      <c r="F108" s="24"/>
      <c r="G108" s="28">
        <f t="shared" si="10"/>
        <v>4416399</v>
      </c>
      <c r="H108" s="28">
        <f t="shared" si="10"/>
        <v>4043859</v>
      </c>
      <c r="I108" s="28">
        <f t="shared" si="10"/>
        <v>412840</v>
      </c>
    </row>
    <row r="109" spans="1:9" ht="12.75">
      <c r="A109" s="10" t="s">
        <v>553</v>
      </c>
      <c r="B109" s="49">
        <v>903</v>
      </c>
      <c r="C109" s="24" t="s">
        <v>447</v>
      </c>
      <c r="D109" s="24" t="s">
        <v>435</v>
      </c>
      <c r="E109" s="24" t="s">
        <v>554</v>
      </c>
      <c r="F109" s="24"/>
      <c r="G109" s="28">
        <f t="shared" si="10"/>
        <v>4416399</v>
      </c>
      <c r="H109" s="28">
        <f>H110+H112</f>
        <v>4043859</v>
      </c>
      <c r="I109" s="28">
        <f t="shared" si="10"/>
        <v>412840</v>
      </c>
    </row>
    <row r="110" spans="1:9" ht="22.5">
      <c r="A110" s="10" t="s">
        <v>526</v>
      </c>
      <c r="B110" s="49">
        <v>903</v>
      </c>
      <c r="C110" s="24" t="s">
        <v>447</v>
      </c>
      <c r="D110" s="24" t="s">
        <v>435</v>
      </c>
      <c r="E110" s="24" t="s">
        <v>555</v>
      </c>
      <c r="F110" s="24"/>
      <c r="G110" s="28">
        <f t="shared" si="10"/>
        <v>4416399</v>
      </c>
      <c r="H110" s="28">
        <f t="shared" si="10"/>
        <v>4003559</v>
      </c>
      <c r="I110" s="28">
        <f t="shared" si="10"/>
        <v>412840</v>
      </c>
    </row>
    <row r="111" spans="1:9" ht="22.5">
      <c r="A111" s="10" t="s">
        <v>524</v>
      </c>
      <c r="B111" s="49">
        <v>903</v>
      </c>
      <c r="C111" s="24" t="s">
        <v>447</v>
      </c>
      <c r="D111" s="24" t="s">
        <v>435</v>
      </c>
      <c r="E111" s="24" t="s">
        <v>555</v>
      </c>
      <c r="F111" s="24" t="s">
        <v>525</v>
      </c>
      <c r="G111" s="28">
        <f>H111+I111</f>
        <v>4416399</v>
      </c>
      <c r="H111" s="28">
        <v>4003559</v>
      </c>
      <c r="I111" s="28">
        <v>412840</v>
      </c>
    </row>
    <row r="112" spans="1:9" ht="45">
      <c r="A112" s="10" t="s">
        <v>686</v>
      </c>
      <c r="B112" s="49">
        <v>903</v>
      </c>
      <c r="C112" s="24" t="s">
        <v>447</v>
      </c>
      <c r="D112" s="24" t="s">
        <v>435</v>
      </c>
      <c r="E112" s="24" t="s">
        <v>180</v>
      </c>
      <c r="F112" s="24"/>
      <c r="G112" s="28">
        <f>G113</f>
        <v>40300</v>
      </c>
      <c r="H112" s="28">
        <f>H113</f>
        <v>40300</v>
      </c>
      <c r="I112" s="28"/>
    </row>
    <row r="113" spans="1:9" ht="22.5">
      <c r="A113" s="10" t="s">
        <v>524</v>
      </c>
      <c r="B113" s="49">
        <v>903</v>
      </c>
      <c r="C113" s="24" t="s">
        <v>447</v>
      </c>
      <c r="D113" s="24" t="s">
        <v>435</v>
      </c>
      <c r="E113" s="24" t="s">
        <v>180</v>
      </c>
      <c r="F113" s="24" t="s">
        <v>525</v>
      </c>
      <c r="G113" s="28">
        <f>H113</f>
        <v>40300</v>
      </c>
      <c r="H113" s="28">
        <v>40300</v>
      </c>
      <c r="I113" s="28"/>
    </row>
    <row r="114" spans="1:10" s="53" customFormat="1" ht="22.5">
      <c r="A114" s="46" t="s">
        <v>572</v>
      </c>
      <c r="B114" s="54">
        <v>903</v>
      </c>
      <c r="C114" s="51" t="s">
        <v>441</v>
      </c>
      <c r="D114" s="51"/>
      <c r="E114" s="51"/>
      <c r="F114" s="51"/>
      <c r="G114" s="52">
        <f>G115</f>
        <v>7428825</v>
      </c>
      <c r="H114" s="52">
        <f>H115</f>
        <v>6941020</v>
      </c>
      <c r="I114" s="52">
        <f>I115</f>
        <v>487805</v>
      </c>
      <c r="J114" s="53" t="s">
        <v>318</v>
      </c>
    </row>
    <row r="115" spans="1:9" ht="12.75">
      <c r="A115" s="10" t="s">
        <v>448</v>
      </c>
      <c r="B115" s="49">
        <v>903</v>
      </c>
      <c r="C115" s="24" t="s">
        <v>441</v>
      </c>
      <c r="D115" s="24" t="s">
        <v>424</v>
      </c>
      <c r="E115" s="24"/>
      <c r="F115" s="24"/>
      <c r="G115" s="28">
        <f>G116+G119+G122</f>
        <v>7428825</v>
      </c>
      <c r="H115" s="28">
        <f>H116+H119+H122</f>
        <v>6941020</v>
      </c>
      <c r="I115" s="28">
        <f>I116+I119+I122</f>
        <v>487805</v>
      </c>
    </row>
    <row r="116" spans="1:9" ht="33.75">
      <c r="A116" s="10" t="s">
        <v>504</v>
      </c>
      <c r="B116" s="49">
        <v>903</v>
      </c>
      <c r="C116" s="24" t="s">
        <v>441</v>
      </c>
      <c r="D116" s="24" t="s">
        <v>424</v>
      </c>
      <c r="E116" s="24" t="s">
        <v>505</v>
      </c>
      <c r="F116" s="24"/>
      <c r="G116" s="28">
        <f aca="true" t="shared" si="11" ref="G116:I117">G117</f>
        <v>2780731</v>
      </c>
      <c r="H116" s="28">
        <f t="shared" si="11"/>
        <v>2357851</v>
      </c>
      <c r="I116" s="28">
        <f t="shared" si="11"/>
        <v>422880</v>
      </c>
    </row>
    <row r="117" spans="1:9" ht="22.5">
      <c r="A117" s="10" t="s">
        <v>526</v>
      </c>
      <c r="B117" s="49">
        <v>903</v>
      </c>
      <c r="C117" s="24" t="s">
        <v>441</v>
      </c>
      <c r="D117" s="24" t="s">
        <v>424</v>
      </c>
      <c r="E117" s="24" t="s">
        <v>507</v>
      </c>
      <c r="F117" s="24"/>
      <c r="G117" s="28">
        <f t="shared" si="11"/>
        <v>2780731</v>
      </c>
      <c r="H117" s="28">
        <f t="shared" si="11"/>
        <v>2357851</v>
      </c>
      <c r="I117" s="28">
        <f t="shared" si="11"/>
        <v>422880</v>
      </c>
    </row>
    <row r="118" spans="1:9" ht="22.5">
      <c r="A118" s="10" t="s">
        <v>524</v>
      </c>
      <c r="B118" s="49">
        <v>903</v>
      </c>
      <c r="C118" s="24" t="s">
        <v>441</v>
      </c>
      <c r="D118" s="24" t="s">
        <v>424</v>
      </c>
      <c r="E118" s="24" t="s">
        <v>507</v>
      </c>
      <c r="F118" s="24" t="s">
        <v>525</v>
      </c>
      <c r="G118" s="28">
        <f>H118+I118</f>
        <v>2780731</v>
      </c>
      <c r="H118" s="28">
        <v>2357851</v>
      </c>
      <c r="I118" s="28">
        <v>422880</v>
      </c>
    </row>
    <row r="119" spans="1:9" ht="12.75">
      <c r="A119" s="10" t="s">
        <v>506</v>
      </c>
      <c r="B119" s="49">
        <v>903</v>
      </c>
      <c r="C119" s="24" t="s">
        <v>441</v>
      </c>
      <c r="D119" s="24" t="s">
        <v>424</v>
      </c>
      <c r="E119" s="24" t="s">
        <v>508</v>
      </c>
      <c r="F119" s="24"/>
      <c r="G119" s="28">
        <f aca="true" t="shared" si="12" ref="G119:I120">G120</f>
        <v>2670938</v>
      </c>
      <c r="H119" s="28">
        <f t="shared" si="12"/>
        <v>2623013</v>
      </c>
      <c r="I119" s="28">
        <f t="shared" si="12"/>
        <v>47925</v>
      </c>
    </row>
    <row r="120" spans="1:9" ht="22.5">
      <c r="A120" s="10" t="s">
        <v>526</v>
      </c>
      <c r="B120" s="49">
        <v>903</v>
      </c>
      <c r="C120" s="24" t="s">
        <v>441</v>
      </c>
      <c r="D120" s="24" t="s">
        <v>424</v>
      </c>
      <c r="E120" s="24" t="s">
        <v>509</v>
      </c>
      <c r="F120" s="24"/>
      <c r="G120" s="28">
        <f t="shared" si="12"/>
        <v>2670938</v>
      </c>
      <c r="H120" s="28">
        <f t="shared" si="12"/>
        <v>2623013</v>
      </c>
      <c r="I120" s="28">
        <f t="shared" si="12"/>
        <v>47925</v>
      </c>
    </row>
    <row r="121" spans="1:9" ht="22.5">
      <c r="A121" s="10" t="s">
        <v>524</v>
      </c>
      <c r="B121" s="49">
        <v>903</v>
      </c>
      <c r="C121" s="24" t="s">
        <v>441</v>
      </c>
      <c r="D121" s="24" t="s">
        <v>424</v>
      </c>
      <c r="E121" s="24" t="s">
        <v>509</v>
      </c>
      <c r="F121" s="24" t="s">
        <v>525</v>
      </c>
      <c r="G121" s="28">
        <f>H121+I121</f>
        <v>2670938</v>
      </c>
      <c r="H121" s="28">
        <v>2623013</v>
      </c>
      <c r="I121" s="28">
        <v>47925</v>
      </c>
    </row>
    <row r="122" spans="1:9" ht="22.5">
      <c r="A122" s="10" t="s">
        <v>573</v>
      </c>
      <c r="B122" s="49">
        <v>903</v>
      </c>
      <c r="C122" s="24" t="s">
        <v>441</v>
      </c>
      <c r="D122" s="24" t="s">
        <v>424</v>
      </c>
      <c r="E122" s="24" t="s">
        <v>574</v>
      </c>
      <c r="F122" s="24"/>
      <c r="G122" s="28">
        <f>G123+G125</f>
        <v>1977156</v>
      </c>
      <c r="H122" s="28">
        <f>H123+H125</f>
        <v>1960156</v>
      </c>
      <c r="I122" s="28">
        <f>I123+I125</f>
        <v>17000</v>
      </c>
    </row>
    <row r="123" spans="1:10" ht="22.5">
      <c r="A123" s="10" t="s">
        <v>526</v>
      </c>
      <c r="B123" s="49">
        <v>903</v>
      </c>
      <c r="C123" s="24" t="s">
        <v>441</v>
      </c>
      <c r="D123" s="24" t="s">
        <v>424</v>
      </c>
      <c r="E123" s="24" t="s">
        <v>576</v>
      </c>
      <c r="F123" s="24"/>
      <c r="G123" s="28">
        <f>G124</f>
        <v>568200</v>
      </c>
      <c r="H123" s="28">
        <f>H124</f>
        <v>561200</v>
      </c>
      <c r="I123" s="28">
        <f>I124</f>
        <v>7000</v>
      </c>
      <c r="J123" t="s">
        <v>318</v>
      </c>
    </row>
    <row r="124" spans="1:9" ht="22.5">
      <c r="A124" s="10" t="s">
        <v>524</v>
      </c>
      <c r="B124" s="49">
        <v>903</v>
      </c>
      <c r="C124" s="24" t="s">
        <v>441</v>
      </c>
      <c r="D124" s="24" t="s">
        <v>424</v>
      </c>
      <c r="E124" s="24" t="s">
        <v>576</v>
      </c>
      <c r="F124" s="24" t="s">
        <v>525</v>
      </c>
      <c r="G124" s="28">
        <f>H124+I124</f>
        <v>568200</v>
      </c>
      <c r="H124" s="28">
        <v>561200</v>
      </c>
      <c r="I124" s="28">
        <v>7000</v>
      </c>
    </row>
    <row r="125" spans="1:9" ht="22.5">
      <c r="A125" s="10" t="s">
        <v>526</v>
      </c>
      <c r="B125" s="49">
        <v>903</v>
      </c>
      <c r="C125" s="24" t="s">
        <v>441</v>
      </c>
      <c r="D125" s="24" t="s">
        <v>424</v>
      </c>
      <c r="E125" s="24" t="s">
        <v>510</v>
      </c>
      <c r="F125" s="24"/>
      <c r="G125" s="28">
        <f>G126</f>
        <v>1408956</v>
      </c>
      <c r="H125" s="28">
        <f>H126</f>
        <v>1398956</v>
      </c>
      <c r="I125" s="28">
        <f>I126</f>
        <v>10000</v>
      </c>
    </row>
    <row r="126" spans="1:9" ht="22.5">
      <c r="A126" s="10" t="s">
        <v>524</v>
      </c>
      <c r="B126" s="49">
        <v>903</v>
      </c>
      <c r="C126" s="24" t="s">
        <v>441</v>
      </c>
      <c r="D126" s="24" t="s">
        <v>424</v>
      </c>
      <c r="E126" s="24" t="s">
        <v>510</v>
      </c>
      <c r="F126" s="24" t="s">
        <v>525</v>
      </c>
      <c r="G126" s="28">
        <f>H126+I126</f>
        <v>1408956</v>
      </c>
      <c r="H126" s="28">
        <v>1398956</v>
      </c>
      <c r="I126" s="28">
        <v>10000</v>
      </c>
    </row>
    <row r="127" spans="1:13" s="37" customFormat="1" ht="33.75">
      <c r="A127" s="9" t="s">
        <v>655</v>
      </c>
      <c r="B127" s="57">
        <v>955</v>
      </c>
      <c r="C127" s="38"/>
      <c r="D127" s="38"/>
      <c r="E127" s="38"/>
      <c r="F127" s="38"/>
      <c r="G127" s="39">
        <f>G128</f>
        <v>79950170</v>
      </c>
      <c r="H127" s="39">
        <f>H128</f>
        <v>70775170</v>
      </c>
      <c r="I127" s="39">
        <f>I128</f>
        <v>9175000</v>
      </c>
      <c r="M127" s="37" t="s">
        <v>318</v>
      </c>
    </row>
    <row r="128" spans="1:9" s="56" customFormat="1" ht="22.5">
      <c r="A128" s="46" t="s">
        <v>581</v>
      </c>
      <c r="B128" s="54">
        <v>955</v>
      </c>
      <c r="C128" s="70"/>
      <c r="D128" s="70"/>
      <c r="E128" s="70"/>
      <c r="F128" s="70"/>
      <c r="G128" s="39">
        <f>H128+I128</f>
        <v>79950170</v>
      </c>
      <c r="H128" s="39">
        <f>H129+H135+H149+H153</f>
        <v>70775170</v>
      </c>
      <c r="I128" s="39">
        <f>I129+I135+I149+I153</f>
        <v>9175000</v>
      </c>
    </row>
    <row r="129" spans="1:9" s="37" customFormat="1" ht="12.75">
      <c r="A129" s="10" t="s">
        <v>644</v>
      </c>
      <c r="B129" s="49">
        <v>955</v>
      </c>
      <c r="C129" s="24" t="s">
        <v>437</v>
      </c>
      <c r="D129" s="24" t="s">
        <v>424</v>
      </c>
      <c r="E129" s="24"/>
      <c r="F129" s="24"/>
      <c r="G129" s="28">
        <f aca="true" t="shared" si="13" ref="G129:G157">H129+I129</f>
        <v>25950970</v>
      </c>
      <c r="H129" s="28">
        <f>H130+H133</f>
        <v>25950970</v>
      </c>
      <c r="I129" s="28"/>
    </row>
    <row r="130" spans="1:9" s="37" customFormat="1" ht="22.5">
      <c r="A130" s="10" t="s">
        <v>643</v>
      </c>
      <c r="B130" s="49">
        <v>955</v>
      </c>
      <c r="C130" s="24" t="s">
        <v>437</v>
      </c>
      <c r="D130" s="24" t="s">
        <v>424</v>
      </c>
      <c r="E130" s="24" t="s">
        <v>645</v>
      </c>
      <c r="F130" s="24"/>
      <c r="G130" s="28">
        <f t="shared" si="13"/>
        <v>24502170</v>
      </c>
      <c r="H130" s="28">
        <f>H131</f>
        <v>24502170</v>
      </c>
      <c r="I130" s="28"/>
    </row>
    <row r="131" spans="1:9" s="37" customFormat="1" ht="22.5">
      <c r="A131" s="10" t="s">
        <v>526</v>
      </c>
      <c r="B131" s="49">
        <v>955</v>
      </c>
      <c r="C131" s="24" t="s">
        <v>437</v>
      </c>
      <c r="D131" s="24" t="s">
        <v>424</v>
      </c>
      <c r="E131" s="24" t="s">
        <v>646</v>
      </c>
      <c r="F131" s="24"/>
      <c r="G131" s="28">
        <f t="shared" si="13"/>
        <v>24502170</v>
      </c>
      <c r="H131" s="28">
        <f>H132</f>
        <v>24502170</v>
      </c>
      <c r="I131" s="28"/>
    </row>
    <row r="132" spans="1:9" s="37" customFormat="1" ht="22.5">
      <c r="A132" s="10" t="s">
        <v>524</v>
      </c>
      <c r="B132" s="49">
        <v>955</v>
      </c>
      <c r="C132" s="24" t="s">
        <v>437</v>
      </c>
      <c r="D132" s="24" t="s">
        <v>424</v>
      </c>
      <c r="E132" s="24" t="s">
        <v>646</v>
      </c>
      <c r="F132" s="24" t="s">
        <v>525</v>
      </c>
      <c r="G132" s="28">
        <f t="shared" si="13"/>
        <v>24502170</v>
      </c>
      <c r="H132" s="28">
        <v>24502170</v>
      </c>
      <c r="I132" s="28"/>
    </row>
    <row r="133" spans="1:9" s="37" customFormat="1" ht="22.5">
      <c r="A133" s="10" t="s">
        <v>391</v>
      </c>
      <c r="B133" s="49">
        <v>955</v>
      </c>
      <c r="C133" s="24" t="s">
        <v>437</v>
      </c>
      <c r="D133" s="24" t="s">
        <v>424</v>
      </c>
      <c r="E133" s="24" t="s">
        <v>392</v>
      </c>
      <c r="F133" s="24"/>
      <c r="G133" s="28">
        <f>G134</f>
        <v>1448800</v>
      </c>
      <c r="H133" s="28">
        <f>H134</f>
        <v>1448800</v>
      </c>
      <c r="I133" s="28"/>
    </row>
    <row r="134" spans="1:9" s="37" customFormat="1" ht="22.5">
      <c r="A134" s="10" t="s">
        <v>524</v>
      </c>
      <c r="B134" s="49">
        <v>955</v>
      </c>
      <c r="C134" s="24" t="s">
        <v>437</v>
      </c>
      <c r="D134" s="24" t="s">
        <v>424</v>
      </c>
      <c r="E134" s="24" t="s">
        <v>392</v>
      </c>
      <c r="F134" s="24" t="s">
        <v>525</v>
      </c>
      <c r="G134" s="28">
        <f>H134</f>
        <v>1448800</v>
      </c>
      <c r="H134" s="28">
        <v>1448800</v>
      </c>
      <c r="I134" s="28"/>
    </row>
    <row r="135" spans="1:9" s="37" customFormat="1" ht="12.75">
      <c r="A135" s="10" t="s">
        <v>647</v>
      </c>
      <c r="B135" s="49">
        <v>955</v>
      </c>
      <c r="C135" s="24" t="s">
        <v>437</v>
      </c>
      <c r="D135" s="24" t="s">
        <v>435</v>
      </c>
      <c r="E135" s="24"/>
      <c r="F135" s="24"/>
      <c r="G135" s="28">
        <f t="shared" si="13"/>
        <v>44143400</v>
      </c>
      <c r="H135" s="28">
        <f>H136+H141+H144</f>
        <v>34968400</v>
      </c>
      <c r="I135" s="28">
        <f>I136</f>
        <v>9175000</v>
      </c>
    </row>
    <row r="136" spans="1:9" s="37" customFormat="1" ht="22.5">
      <c r="A136" s="10" t="s">
        <v>486</v>
      </c>
      <c r="B136" s="49">
        <v>955</v>
      </c>
      <c r="C136" s="24" t="s">
        <v>437</v>
      </c>
      <c r="D136" s="24" t="s">
        <v>435</v>
      </c>
      <c r="E136" s="24" t="s">
        <v>645</v>
      </c>
      <c r="F136" s="24"/>
      <c r="G136" s="28">
        <f t="shared" si="13"/>
        <v>27412500</v>
      </c>
      <c r="H136" s="28">
        <f>H137+H139</f>
        <v>18237500</v>
      </c>
      <c r="I136" s="28">
        <f>I137</f>
        <v>9175000</v>
      </c>
    </row>
    <row r="137" spans="1:9" s="37" customFormat="1" ht="22.5">
      <c r="A137" s="10" t="s">
        <v>526</v>
      </c>
      <c r="B137" s="49">
        <v>955</v>
      </c>
      <c r="C137" s="24" t="s">
        <v>437</v>
      </c>
      <c r="D137" s="24" t="s">
        <v>435</v>
      </c>
      <c r="E137" s="24" t="s">
        <v>646</v>
      </c>
      <c r="F137" s="24"/>
      <c r="G137" s="28">
        <f t="shared" si="13"/>
        <v>27212500</v>
      </c>
      <c r="H137" s="28">
        <f>H138</f>
        <v>18037500</v>
      </c>
      <c r="I137" s="28">
        <f>I138</f>
        <v>9175000</v>
      </c>
    </row>
    <row r="138" spans="1:9" s="37" customFormat="1" ht="22.5">
      <c r="A138" s="10" t="s">
        <v>524</v>
      </c>
      <c r="B138" s="49">
        <v>955</v>
      </c>
      <c r="C138" s="24" t="s">
        <v>437</v>
      </c>
      <c r="D138" s="24" t="s">
        <v>435</v>
      </c>
      <c r="E138" s="24" t="s">
        <v>646</v>
      </c>
      <c r="F138" s="24" t="s">
        <v>525</v>
      </c>
      <c r="G138" s="28">
        <f t="shared" si="13"/>
        <v>27212500</v>
      </c>
      <c r="H138" s="28">
        <v>18037500</v>
      </c>
      <c r="I138" s="28">
        <v>9175000</v>
      </c>
    </row>
    <row r="139" spans="1:9" s="37" customFormat="1" ht="22.5">
      <c r="A139" s="10" t="s">
        <v>391</v>
      </c>
      <c r="B139" s="49">
        <v>955</v>
      </c>
      <c r="C139" s="24" t="s">
        <v>437</v>
      </c>
      <c r="D139" s="24" t="s">
        <v>435</v>
      </c>
      <c r="E139" s="24" t="s">
        <v>392</v>
      </c>
      <c r="F139" s="24"/>
      <c r="G139" s="28">
        <f>G140</f>
        <v>200000</v>
      </c>
      <c r="H139" s="28">
        <f>H140</f>
        <v>200000</v>
      </c>
      <c r="I139" s="28"/>
    </row>
    <row r="140" spans="1:9" s="37" customFormat="1" ht="22.5">
      <c r="A140" s="10" t="s">
        <v>524</v>
      </c>
      <c r="B140" s="49">
        <v>955</v>
      </c>
      <c r="C140" s="24" t="s">
        <v>437</v>
      </c>
      <c r="D140" s="24" t="s">
        <v>435</v>
      </c>
      <c r="E140" s="24" t="s">
        <v>392</v>
      </c>
      <c r="F140" s="24" t="s">
        <v>525</v>
      </c>
      <c r="G140" s="28">
        <f>H140</f>
        <v>200000</v>
      </c>
      <c r="H140" s="28">
        <v>200000</v>
      </c>
      <c r="I140" s="28"/>
    </row>
    <row r="141" spans="1:9" s="37" customFormat="1" ht="12.75">
      <c r="A141" s="10" t="s">
        <v>648</v>
      </c>
      <c r="B141" s="49">
        <v>955</v>
      </c>
      <c r="C141" s="24" t="s">
        <v>437</v>
      </c>
      <c r="D141" s="24" t="s">
        <v>435</v>
      </c>
      <c r="E141" s="24" t="s">
        <v>649</v>
      </c>
      <c r="F141" s="24"/>
      <c r="G141" s="28">
        <f t="shared" si="13"/>
        <v>8750000</v>
      </c>
      <c r="H141" s="28">
        <f>H142</f>
        <v>8750000</v>
      </c>
      <c r="I141" s="39"/>
    </row>
    <row r="142" spans="1:9" s="37" customFormat="1" ht="22.5">
      <c r="A142" s="10" t="s">
        <v>526</v>
      </c>
      <c r="B142" s="49">
        <v>955</v>
      </c>
      <c r="C142" s="24" t="s">
        <v>437</v>
      </c>
      <c r="D142" s="24" t="s">
        <v>435</v>
      </c>
      <c r="E142" s="24" t="s">
        <v>650</v>
      </c>
      <c r="F142" s="24"/>
      <c r="G142" s="28">
        <f t="shared" si="13"/>
        <v>8750000</v>
      </c>
      <c r="H142" s="28">
        <f>H143</f>
        <v>8750000</v>
      </c>
      <c r="I142" s="39"/>
    </row>
    <row r="143" spans="1:11" s="37" customFormat="1" ht="22.5">
      <c r="A143" s="10" t="s">
        <v>524</v>
      </c>
      <c r="B143" s="49">
        <v>955</v>
      </c>
      <c r="C143" s="24" t="s">
        <v>437</v>
      </c>
      <c r="D143" s="24" t="s">
        <v>435</v>
      </c>
      <c r="E143" s="24" t="s">
        <v>650</v>
      </c>
      <c r="F143" s="24" t="s">
        <v>525</v>
      </c>
      <c r="G143" s="28">
        <f t="shared" si="13"/>
        <v>8750000</v>
      </c>
      <c r="H143" s="28">
        <v>8750000</v>
      </c>
      <c r="I143" s="39"/>
      <c r="K143" s="37" t="s">
        <v>318</v>
      </c>
    </row>
    <row r="144" spans="1:9" s="37" customFormat="1" ht="22.5">
      <c r="A144" s="10" t="s">
        <v>556</v>
      </c>
      <c r="B144" s="49">
        <v>955</v>
      </c>
      <c r="C144" s="24" t="s">
        <v>437</v>
      </c>
      <c r="D144" s="24" t="s">
        <v>435</v>
      </c>
      <c r="E144" s="24" t="s">
        <v>557</v>
      </c>
      <c r="F144" s="24"/>
      <c r="G144" s="28">
        <f>G145+G147</f>
        <v>7980900</v>
      </c>
      <c r="H144" s="28">
        <f>H145+H147</f>
        <v>7980900</v>
      </c>
      <c r="I144" s="39"/>
    </row>
    <row r="145" spans="1:9" s="37" customFormat="1" ht="56.25">
      <c r="A145" s="10" t="s">
        <v>651</v>
      </c>
      <c r="B145" s="49">
        <v>955</v>
      </c>
      <c r="C145" s="24" t="s">
        <v>437</v>
      </c>
      <c r="D145" s="24" t="s">
        <v>435</v>
      </c>
      <c r="E145" s="24" t="s">
        <v>652</v>
      </c>
      <c r="F145" s="24"/>
      <c r="G145" s="28">
        <f t="shared" si="13"/>
        <v>2301900</v>
      </c>
      <c r="H145" s="28">
        <f>H146</f>
        <v>2301900</v>
      </c>
      <c r="I145" s="39"/>
    </row>
    <row r="146" spans="1:9" s="37" customFormat="1" ht="22.5">
      <c r="A146" s="10" t="s">
        <v>524</v>
      </c>
      <c r="B146" s="49">
        <v>955</v>
      </c>
      <c r="C146" s="24" t="s">
        <v>437</v>
      </c>
      <c r="D146" s="24" t="s">
        <v>435</v>
      </c>
      <c r="E146" s="24" t="s">
        <v>652</v>
      </c>
      <c r="F146" s="24" t="s">
        <v>525</v>
      </c>
      <c r="G146" s="28">
        <f t="shared" si="13"/>
        <v>2301900</v>
      </c>
      <c r="H146" s="28">
        <v>2301900</v>
      </c>
      <c r="I146" s="39"/>
    </row>
    <row r="147" spans="1:9" s="37" customFormat="1" ht="112.5">
      <c r="A147" s="10" t="s">
        <v>394</v>
      </c>
      <c r="B147" s="49">
        <v>955</v>
      </c>
      <c r="C147" s="24" t="s">
        <v>437</v>
      </c>
      <c r="D147" s="24" t="s">
        <v>435</v>
      </c>
      <c r="E147" s="24" t="s">
        <v>393</v>
      </c>
      <c r="F147" s="24"/>
      <c r="G147" s="28">
        <f>G148</f>
        <v>5679000</v>
      </c>
      <c r="H147" s="28">
        <f>H148</f>
        <v>5679000</v>
      </c>
      <c r="I147" s="39"/>
    </row>
    <row r="148" spans="1:9" s="37" customFormat="1" ht="22.5">
      <c r="A148" s="10" t="s">
        <v>524</v>
      </c>
      <c r="B148" s="49">
        <v>955</v>
      </c>
      <c r="C148" s="24" t="s">
        <v>437</v>
      </c>
      <c r="D148" s="24" t="s">
        <v>435</v>
      </c>
      <c r="E148" s="24" t="s">
        <v>393</v>
      </c>
      <c r="F148" s="24" t="s">
        <v>525</v>
      </c>
      <c r="G148" s="28">
        <f>H148</f>
        <v>5679000</v>
      </c>
      <c r="H148" s="28">
        <v>5679000</v>
      </c>
      <c r="I148" s="39"/>
    </row>
    <row r="149" spans="1:9" s="37" customFormat="1" ht="22.5">
      <c r="A149" s="10" t="s">
        <v>653</v>
      </c>
      <c r="B149" s="49">
        <v>955</v>
      </c>
      <c r="C149" s="24" t="s">
        <v>437</v>
      </c>
      <c r="D149" s="24" t="s">
        <v>433</v>
      </c>
      <c r="E149" s="24"/>
      <c r="F149" s="24"/>
      <c r="G149" s="28">
        <f t="shared" si="13"/>
        <v>170000</v>
      </c>
      <c r="H149" s="28">
        <f>H150</f>
        <v>170000</v>
      </c>
      <c r="I149" s="39"/>
    </row>
    <row r="150" spans="1:9" s="37" customFormat="1" ht="22.5">
      <c r="A150" s="10" t="s">
        <v>643</v>
      </c>
      <c r="B150" s="49">
        <v>955</v>
      </c>
      <c r="C150" s="24" t="s">
        <v>437</v>
      </c>
      <c r="D150" s="24" t="s">
        <v>433</v>
      </c>
      <c r="E150" s="24" t="s">
        <v>645</v>
      </c>
      <c r="F150" s="24"/>
      <c r="G150" s="28">
        <f t="shared" si="13"/>
        <v>170000</v>
      </c>
      <c r="H150" s="28">
        <f>H151</f>
        <v>170000</v>
      </c>
      <c r="I150" s="39"/>
    </row>
    <row r="151" spans="1:9" s="37" customFormat="1" ht="22.5">
      <c r="A151" s="10" t="s">
        <v>526</v>
      </c>
      <c r="B151" s="49">
        <v>955</v>
      </c>
      <c r="C151" s="24" t="s">
        <v>437</v>
      </c>
      <c r="D151" s="24" t="s">
        <v>433</v>
      </c>
      <c r="E151" s="24" t="s">
        <v>646</v>
      </c>
      <c r="F151" s="24"/>
      <c r="G151" s="28">
        <f t="shared" si="13"/>
        <v>170000</v>
      </c>
      <c r="H151" s="28">
        <f>H152</f>
        <v>170000</v>
      </c>
      <c r="I151" s="39"/>
    </row>
    <row r="152" spans="1:9" s="37" customFormat="1" ht="22.5">
      <c r="A152" s="10" t="s">
        <v>524</v>
      </c>
      <c r="B152" s="49">
        <v>955</v>
      </c>
      <c r="C152" s="24" t="s">
        <v>437</v>
      </c>
      <c r="D152" s="24" t="s">
        <v>433</v>
      </c>
      <c r="E152" s="24" t="s">
        <v>646</v>
      </c>
      <c r="F152" s="24" t="s">
        <v>525</v>
      </c>
      <c r="G152" s="28">
        <f t="shared" si="13"/>
        <v>170000</v>
      </c>
      <c r="H152" s="28">
        <v>170000</v>
      </c>
      <c r="I152" s="39"/>
    </row>
    <row r="153" spans="1:9" s="37" customFormat="1" ht="12.75">
      <c r="A153" s="10" t="s">
        <v>654</v>
      </c>
      <c r="B153" s="49">
        <v>955</v>
      </c>
      <c r="C153" s="24" t="s">
        <v>437</v>
      </c>
      <c r="D153" s="24" t="s">
        <v>426</v>
      </c>
      <c r="E153" s="24"/>
      <c r="F153" s="24"/>
      <c r="G153" s="28">
        <f t="shared" si="13"/>
        <v>9685800</v>
      </c>
      <c r="H153" s="28">
        <f>H154+H157</f>
        <v>9685800</v>
      </c>
      <c r="I153" s="39"/>
    </row>
    <row r="154" spans="1:9" s="37" customFormat="1" ht="22.5">
      <c r="A154" s="10" t="s">
        <v>643</v>
      </c>
      <c r="B154" s="49">
        <v>955</v>
      </c>
      <c r="C154" s="24" t="s">
        <v>437</v>
      </c>
      <c r="D154" s="24" t="s">
        <v>426</v>
      </c>
      <c r="E154" s="24" t="s">
        <v>645</v>
      </c>
      <c r="F154" s="24"/>
      <c r="G154" s="28">
        <f t="shared" si="13"/>
        <v>8550000</v>
      </c>
      <c r="H154" s="28">
        <f>H155</f>
        <v>8550000</v>
      </c>
      <c r="I154" s="39"/>
    </row>
    <row r="155" spans="1:9" s="37" customFormat="1" ht="22.5">
      <c r="A155" s="10" t="s">
        <v>526</v>
      </c>
      <c r="B155" s="49">
        <v>955</v>
      </c>
      <c r="C155" s="24" t="s">
        <v>437</v>
      </c>
      <c r="D155" s="24" t="s">
        <v>426</v>
      </c>
      <c r="E155" s="24" t="s">
        <v>646</v>
      </c>
      <c r="F155" s="24"/>
      <c r="G155" s="28">
        <f t="shared" si="13"/>
        <v>8550000</v>
      </c>
      <c r="H155" s="28">
        <f>H156</f>
        <v>8550000</v>
      </c>
      <c r="I155" s="39"/>
    </row>
    <row r="156" spans="1:10" s="37" customFormat="1" ht="22.5">
      <c r="A156" s="10" t="s">
        <v>524</v>
      </c>
      <c r="B156" s="49">
        <v>955</v>
      </c>
      <c r="C156" s="24" t="s">
        <v>437</v>
      </c>
      <c r="D156" s="24" t="s">
        <v>426</v>
      </c>
      <c r="E156" s="24" t="s">
        <v>646</v>
      </c>
      <c r="F156" s="24" t="s">
        <v>525</v>
      </c>
      <c r="G156" s="28">
        <f t="shared" si="13"/>
        <v>8550000</v>
      </c>
      <c r="H156" s="28">
        <v>8550000</v>
      </c>
      <c r="I156" s="39"/>
      <c r="J156" s="37" t="s">
        <v>318</v>
      </c>
    </row>
    <row r="157" spans="1:9" s="37" customFormat="1" ht="56.25">
      <c r="A157" s="10" t="s">
        <v>651</v>
      </c>
      <c r="B157" s="49">
        <v>955</v>
      </c>
      <c r="C157" s="24" t="s">
        <v>437</v>
      </c>
      <c r="D157" s="24" t="s">
        <v>426</v>
      </c>
      <c r="E157" s="24" t="s">
        <v>652</v>
      </c>
      <c r="F157" s="24"/>
      <c r="G157" s="28">
        <f t="shared" si="13"/>
        <v>1135800</v>
      </c>
      <c r="H157" s="28">
        <f>H158</f>
        <v>1135800</v>
      </c>
      <c r="I157" s="39"/>
    </row>
    <row r="158" spans="1:9" s="37" customFormat="1" ht="22.5">
      <c r="A158" s="10" t="s">
        <v>524</v>
      </c>
      <c r="B158" s="49">
        <v>955</v>
      </c>
      <c r="C158" s="24" t="s">
        <v>437</v>
      </c>
      <c r="D158" s="24" t="s">
        <v>426</v>
      </c>
      <c r="E158" s="24" t="s">
        <v>652</v>
      </c>
      <c r="F158" s="24" t="s">
        <v>525</v>
      </c>
      <c r="G158" s="28">
        <f>H158+I158</f>
        <v>1135800</v>
      </c>
      <c r="H158" s="28">
        <v>1135800</v>
      </c>
      <c r="I158" s="39"/>
    </row>
    <row r="159" spans="1:9" s="37" customFormat="1" ht="22.5">
      <c r="A159" s="9" t="s">
        <v>72</v>
      </c>
      <c r="B159" s="57">
        <v>974</v>
      </c>
      <c r="C159" s="38"/>
      <c r="D159" s="38"/>
      <c r="E159" s="38"/>
      <c r="F159" s="38"/>
      <c r="G159" s="39">
        <f>G160+G201</f>
        <v>184593225</v>
      </c>
      <c r="H159" s="39">
        <f>H160+H201</f>
        <v>171957891</v>
      </c>
      <c r="I159" s="39">
        <f>I160+I201</f>
        <v>12635334</v>
      </c>
    </row>
    <row r="160" spans="1:9" s="53" customFormat="1" ht="12.75">
      <c r="A160" s="46" t="s">
        <v>547</v>
      </c>
      <c r="B160" s="54">
        <v>974</v>
      </c>
      <c r="C160" s="51" t="s">
        <v>447</v>
      </c>
      <c r="D160" s="51"/>
      <c r="E160" s="51"/>
      <c r="F160" s="51"/>
      <c r="G160" s="52">
        <f>G161+G169+G191+G195</f>
        <v>184411025</v>
      </c>
      <c r="H160" s="52">
        <f>H161+H169+H191+H195</f>
        <v>171775691</v>
      </c>
      <c r="I160" s="52">
        <f>I161+I169+I191+I195+I201</f>
        <v>12635334</v>
      </c>
    </row>
    <row r="161" spans="1:9" ht="12.75">
      <c r="A161" s="10" t="s">
        <v>444</v>
      </c>
      <c r="B161" s="49">
        <v>974</v>
      </c>
      <c r="C161" s="24" t="s">
        <v>447</v>
      </c>
      <c r="D161" s="24" t="s">
        <v>424</v>
      </c>
      <c r="E161" s="24"/>
      <c r="F161" s="24"/>
      <c r="G161" s="28">
        <f>G162</f>
        <v>38752408</v>
      </c>
      <c r="H161" s="28">
        <f>H162</f>
        <v>34043974</v>
      </c>
      <c r="I161" s="28">
        <f aca="true" t="shared" si="14" ref="G161:I163">I162</f>
        <v>4708434</v>
      </c>
    </row>
    <row r="162" spans="1:9" ht="12.75">
      <c r="A162" s="10" t="s">
        <v>548</v>
      </c>
      <c r="B162" s="49">
        <v>974</v>
      </c>
      <c r="C162" s="24" t="s">
        <v>447</v>
      </c>
      <c r="D162" s="24" t="s">
        <v>424</v>
      </c>
      <c r="E162" s="24" t="s">
        <v>549</v>
      </c>
      <c r="F162" s="24"/>
      <c r="G162" s="28">
        <f>G163+G165+G167</f>
        <v>38752408</v>
      </c>
      <c r="H162" s="28">
        <f>H163+H165+H167</f>
        <v>34043974</v>
      </c>
      <c r="I162" s="28">
        <f t="shared" si="14"/>
        <v>4708434</v>
      </c>
    </row>
    <row r="163" spans="1:11" ht="22.5">
      <c r="A163" s="10" t="s">
        <v>526</v>
      </c>
      <c r="B163" s="49">
        <v>974</v>
      </c>
      <c r="C163" s="24" t="s">
        <v>447</v>
      </c>
      <c r="D163" s="24" t="s">
        <v>424</v>
      </c>
      <c r="E163" s="24" t="s">
        <v>550</v>
      </c>
      <c r="F163" s="24"/>
      <c r="G163" s="28">
        <f t="shared" si="14"/>
        <v>37557203.5</v>
      </c>
      <c r="H163" s="28">
        <f t="shared" si="14"/>
        <v>32848769.5</v>
      </c>
      <c r="I163" s="28">
        <f t="shared" si="14"/>
        <v>4708434</v>
      </c>
      <c r="K163" t="s">
        <v>318</v>
      </c>
    </row>
    <row r="164" spans="1:9" ht="22.5">
      <c r="A164" s="10" t="s">
        <v>524</v>
      </c>
      <c r="B164" s="49">
        <v>974</v>
      </c>
      <c r="C164" s="24" t="s">
        <v>447</v>
      </c>
      <c r="D164" s="24" t="s">
        <v>424</v>
      </c>
      <c r="E164" s="24" t="s">
        <v>550</v>
      </c>
      <c r="F164" s="24" t="s">
        <v>525</v>
      </c>
      <c r="G164" s="28">
        <f>H164+I164</f>
        <v>37557203.5</v>
      </c>
      <c r="H164" s="28">
        <v>32848769.5</v>
      </c>
      <c r="I164" s="28">
        <v>4708434</v>
      </c>
    </row>
    <row r="165" spans="1:9" ht="45">
      <c r="A165" s="10" t="s">
        <v>686</v>
      </c>
      <c r="B165" s="49">
        <v>974</v>
      </c>
      <c r="C165" s="24" t="s">
        <v>447</v>
      </c>
      <c r="D165" s="24" t="s">
        <v>424</v>
      </c>
      <c r="E165" s="24" t="s">
        <v>300</v>
      </c>
      <c r="F165" s="24"/>
      <c r="G165" s="28">
        <f>G166</f>
        <v>204000</v>
      </c>
      <c r="H165" s="28">
        <f>H166</f>
        <v>204000</v>
      </c>
      <c r="I165" s="28"/>
    </row>
    <row r="166" spans="1:9" ht="22.5">
      <c r="A166" s="10" t="s">
        <v>524</v>
      </c>
      <c r="B166" s="49">
        <v>974</v>
      </c>
      <c r="C166" s="24" t="s">
        <v>447</v>
      </c>
      <c r="D166" s="24" t="s">
        <v>424</v>
      </c>
      <c r="E166" s="24" t="s">
        <v>300</v>
      </c>
      <c r="F166" s="24" t="s">
        <v>525</v>
      </c>
      <c r="G166" s="28">
        <f>H166</f>
        <v>204000</v>
      </c>
      <c r="H166" s="28">
        <v>204000</v>
      </c>
      <c r="I166" s="28"/>
    </row>
    <row r="167" spans="1:9" ht="22.5">
      <c r="A167" s="10" t="s">
        <v>673</v>
      </c>
      <c r="B167" s="49">
        <v>974</v>
      </c>
      <c r="C167" s="24" t="s">
        <v>447</v>
      </c>
      <c r="D167" s="24" t="s">
        <v>424</v>
      </c>
      <c r="E167" s="24" t="s">
        <v>674</v>
      </c>
      <c r="F167" s="24"/>
      <c r="G167" s="28">
        <f>G168</f>
        <v>991204.5</v>
      </c>
      <c r="H167" s="28">
        <f>H168</f>
        <v>991204.5</v>
      </c>
      <c r="I167" s="28"/>
    </row>
    <row r="168" spans="1:9" ht="22.5">
      <c r="A168" s="10" t="s">
        <v>524</v>
      </c>
      <c r="B168" s="49">
        <v>974</v>
      </c>
      <c r="C168" s="24" t="s">
        <v>447</v>
      </c>
      <c r="D168" s="24" t="s">
        <v>424</v>
      </c>
      <c r="E168" s="24" t="s">
        <v>674</v>
      </c>
      <c r="F168" s="24" t="s">
        <v>525</v>
      </c>
      <c r="G168" s="28">
        <f>H168</f>
        <v>991204.5</v>
      </c>
      <c r="H168" s="28">
        <v>991204.5</v>
      </c>
      <c r="I168" s="28"/>
    </row>
    <row r="169" spans="1:9" ht="12.75">
      <c r="A169" s="10" t="s">
        <v>445</v>
      </c>
      <c r="B169" s="49">
        <v>974</v>
      </c>
      <c r="C169" s="24" t="s">
        <v>447</v>
      </c>
      <c r="D169" s="24" t="s">
        <v>435</v>
      </c>
      <c r="E169" s="24"/>
      <c r="F169" s="24"/>
      <c r="G169" s="28">
        <f>G170+G174+G183+G188</f>
        <v>141099084</v>
      </c>
      <c r="H169" s="28">
        <f>H170+H174+H183+H188</f>
        <v>133774217</v>
      </c>
      <c r="I169" s="28">
        <f>I174+I177+I183+I188</f>
        <v>7324867</v>
      </c>
    </row>
    <row r="170" spans="1:9" ht="33.75">
      <c r="A170" s="10" t="s">
        <v>586</v>
      </c>
      <c r="B170" s="49">
        <v>974</v>
      </c>
      <c r="C170" s="24" t="s">
        <v>447</v>
      </c>
      <c r="D170" s="24" t="s">
        <v>435</v>
      </c>
      <c r="E170" s="24" t="s">
        <v>395</v>
      </c>
      <c r="F170" s="24"/>
      <c r="G170" s="28">
        <f aca="true" t="shared" si="15" ref="G170:H172">G171</f>
        <v>217387</v>
      </c>
      <c r="H170" s="28">
        <f t="shared" si="15"/>
        <v>217387</v>
      </c>
      <c r="I170" s="28"/>
    </row>
    <row r="171" spans="1:9" ht="67.5">
      <c r="A171" s="10" t="s">
        <v>396</v>
      </c>
      <c r="B171" s="49">
        <v>974</v>
      </c>
      <c r="C171" s="24" t="s">
        <v>447</v>
      </c>
      <c r="D171" s="24" t="s">
        <v>435</v>
      </c>
      <c r="E171" s="24" t="s">
        <v>397</v>
      </c>
      <c r="F171" s="24"/>
      <c r="G171" s="28">
        <f t="shared" si="15"/>
        <v>217387</v>
      </c>
      <c r="H171" s="28">
        <f t="shared" si="15"/>
        <v>217387</v>
      </c>
      <c r="I171" s="28"/>
    </row>
    <row r="172" spans="1:9" ht="45">
      <c r="A172" s="10" t="s">
        <v>167</v>
      </c>
      <c r="B172" s="49">
        <v>974</v>
      </c>
      <c r="C172" s="24" t="s">
        <v>447</v>
      </c>
      <c r="D172" s="24" t="s">
        <v>435</v>
      </c>
      <c r="E172" s="24" t="s">
        <v>169</v>
      </c>
      <c r="F172" s="24"/>
      <c r="G172" s="28">
        <f t="shared" si="15"/>
        <v>217387</v>
      </c>
      <c r="H172" s="28">
        <f t="shared" si="15"/>
        <v>217387</v>
      </c>
      <c r="I172" s="28"/>
    </row>
    <row r="173" spans="1:9" ht="12.75">
      <c r="A173" s="10" t="s">
        <v>398</v>
      </c>
      <c r="B173" s="49">
        <v>974</v>
      </c>
      <c r="C173" s="24" t="s">
        <v>447</v>
      </c>
      <c r="D173" s="24" t="s">
        <v>435</v>
      </c>
      <c r="E173" s="24" t="s">
        <v>169</v>
      </c>
      <c r="F173" s="24" t="s">
        <v>536</v>
      </c>
      <c r="G173" s="28">
        <f>H173</f>
        <v>217387</v>
      </c>
      <c r="H173" s="28">
        <v>217387</v>
      </c>
      <c r="I173" s="28"/>
    </row>
    <row r="174" spans="1:9" ht="22.5">
      <c r="A174" s="10" t="s">
        <v>567</v>
      </c>
      <c r="B174" s="49">
        <v>974</v>
      </c>
      <c r="C174" s="24" t="s">
        <v>447</v>
      </c>
      <c r="D174" s="24" t="s">
        <v>435</v>
      </c>
      <c r="E174" s="24" t="s">
        <v>551</v>
      </c>
      <c r="F174" s="24"/>
      <c r="G174" s="28">
        <f>G175+G177+G179+G181</f>
        <v>132873764</v>
      </c>
      <c r="H174" s="28">
        <f>H175+H177+H179+H181</f>
        <v>125548897</v>
      </c>
      <c r="I174" s="28">
        <f aca="true" t="shared" si="16" ref="G174:I175">I175</f>
        <v>7324867</v>
      </c>
    </row>
    <row r="175" spans="1:9" ht="22.5">
      <c r="A175" s="10" t="s">
        <v>526</v>
      </c>
      <c r="B175" s="49">
        <v>974</v>
      </c>
      <c r="C175" s="24" t="s">
        <v>447</v>
      </c>
      <c r="D175" s="24" t="s">
        <v>435</v>
      </c>
      <c r="E175" s="24" t="s">
        <v>552</v>
      </c>
      <c r="F175" s="24"/>
      <c r="G175" s="28">
        <f t="shared" si="16"/>
        <v>37540268.5</v>
      </c>
      <c r="H175" s="28">
        <f t="shared" si="16"/>
        <v>30215401.5</v>
      </c>
      <c r="I175" s="28">
        <f t="shared" si="16"/>
        <v>7324867</v>
      </c>
    </row>
    <row r="176" spans="1:9" ht="22.5">
      <c r="A176" s="10" t="s">
        <v>524</v>
      </c>
      <c r="B176" s="49">
        <v>974</v>
      </c>
      <c r="C176" s="24" t="s">
        <v>447</v>
      </c>
      <c r="D176" s="24" t="s">
        <v>435</v>
      </c>
      <c r="E176" s="24" t="s">
        <v>552</v>
      </c>
      <c r="F176" s="24" t="s">
        <v>525</v>
      </c>
      <c r="G176" s="28">
        <f>H176+I176</f>
        <v>37540268.5</v>
      </c>
      <c r="H176" s="28">
        <v>30215401.5</v>
      </c>
      <c r="I176" s="28">
        <v>7324867</v>
      </c>
    </row>
    <row r="177" spans="1:9" ht="101.25">
      <c r="A177" s="10" t="s">
        <v>0</v>
      </c>
      <c r="B177" s="49">
        <v>974</v>
      </c>
      <c r="C177" s="24" t="s">
        <v>447</v>
      </c>
      <c r="D177" s="24" t="s">
        <v>435</v>
      </c>
      <c r="E177" s="24" t="s">
        <v>568</v>
      </c>
      <c r="F177" s="24"/>
      <c r="G177" s="28">
        <f>G178</f>
        <v>92656100</v>
      </c>
      <c r="H177" s="28">
        <f>H178</f>
        <v>92656100</v>
      </c>
      <c r="I177" s="28"/>
    </row>
    <row r="178" spans="1:9" ht="22.5">
      <c r="A178" s="10" t="s">
        <v>524</v>
      </c>
      <c r="B178" s="49">
        <v>974</v>
      </c>
      <c r="C178" s="24" t="s">
        <v>447</v>
      </c>
      <c r="D178" s="24" t="s">
        <v>435</v>
      </c>
      <c r="E178" s="24" t="s">
        <v>568</v>
      </c>
      <c r="F178" s="24" t="s">
        <v>525</v>
      </c>
      <c r="G178" s="28">
        <f>H178</f>
        <v>92656100</v>
      </c>
      <c r="H178" s="28">
        <v>92656100</v>
      </c>
      <c r="I178" s="28"/>
    </row>
    <row r="179" spans="1:9" ht="45">
      <c r="A179" s="10" t="s">
        <v>686</v>
      </c>
      <c r="B179" s="49">
        <v>974</v>
      </c>
      <c r="C179" s="24" t="s">
        <v>447</v>
      </c>
      <c r="D179" s="24" t="s">
        <v>435</v>
      </c>
      <c r="E179" s="24" t="s">
        <v>178</v>
      </c>
      <c r="F179" s="24"/>
      <c r="G179" s="28">
        <f>G180</f>
        <v>700700</v>
      </c>
      <c r="H179" s="28">
        <f>H180</f>
        <v>700700</v>
      </c>
      <c r="I179" s="28"/>
    </row>
    <row r="180" spans="1:9" ht="22.5">
      <c r="A180" s="10" t="s">
        <v>524</v>
      </c>
      <c r="B180" s="49">
        <v>974</v>
      </c>
      <c r="C180" s="24" t="s">
        <v>447</v>
      </c>
      <c r="D180" s="24" t="s">
        <v>435</v>
      </c>
      <c r="E180" s="24" t="s">
        <v>178</v>
      </c>
      <c r="F180" s="24" t="s">
        <v>525</v>
      </c>
      <c r="G180" s="28">
        <f>H180</f>
        <v>700700</v>
      </c>
      <c r="H180" s="28">
        <v>700700</v>
      </c>
      <c r="I180" s="28"/>
    </row>
    <row r="181" spans="1:9" ht="22.5">
      <c r="A181" s="10" t="s">
        <v>675</v>
      </c>
      <c r="B181" s="49">
        <v>974</v>
      </c>
      <c r="C181" s="24" t="s">
        <v>447</v>
      </c>
      <c r="D181" s="24" t="s">
        <v>435</v>
      </c>
      <c r="E181" s="24" t="s">
        <v>676</v>
      </c>
      <c r="F181" s="24"/>
      <c r="G181" s="28">
        <f>G182</f>
        <v>1976695.5</v>
      </c>
      <c r="H181" s="28">
        <f>H182</f>
        <v>1976695.5</v>
      </c>
      <c r="I181" s="28"/>
    </row>
    <row r="182" spans="1:9" ht="22.5">
      <c r="A182" s="10" t="s">
        <v>524</v>
      </c>
      <c r="B182" s="49">
        <v>974</v>
      </c>
      <c r="C182" s="24" t="s">
        <v>447</v>
      </c>
      <c r="D182" s="24" t="s">
        <v>435</v>
      </c>
      <c r="E182" s="24" t="s">
        <v>676</v>
      </c>
      <c r="F182" s="24" t="s">
        <v>525</v>
      </c>
      <c r="G182" s="28">
        <f>H182</f>
        <v>1976695.5</v>
      </c>
      <c r="H182" s="28">
        <v>1976695.5</v>
      </c>
      <c r="I182" s="28"/>
    </row>
    <row r="183" spans="1:10" ht="12.75">
      <c r="A183" s="10" t="s">
        <v>553</v>
      </c>
      <c r="B183" s="49">
        <v>974</v>
      </c>
      <c r="C183" s="24" t="s">
        <v>447</v>
      </c>
      <c r="D183" s="24" t="s">
        <v>435</v>
      </c>
      <c r="E183" s="24" t="s">
        <v>554</v>
      </c>
      <c r="F183" s="24"/>
      <c r="G183" s="28">
        <f>G184+G186</f>
        <v>4909033</v>
      </c>
      <c r="H183" s="28">
        <f>H184+H186</f>
        <v>4909033</v>
      </c>
      <c r="I183" s="28"/>
      <c r="J183" t="s">
        <v>318</v>
      </c>
    </row>
    <row r="184" spans="1:11" ht="22.5">
      <c r="A184" s="10" t="s">
        <v>526</v>
      </c>
      <c r="B184" s="49">
        <v>974</v>
      </c>
      <c r="C184" s="24" t="s">
        <v>447</v>
      </c>
      <c r="D184" s="24" t="s">
        <v>435</v>
      </c>
      <c r="E184" s="24" t="s">
        <v>555</v>
      </c>
      <c r="F184" s="24"/>
      <c r="G184" s="28">
        <f>G185</f>
        <v>4870233</v>
      </c>
      <c r="H184" s="28">
        <f>H185</f>
        <v>4870233</v>
      </c>
      <c r="I184" s="28"/>
      <c r="K184" t="s">
        <v>318</v>
      </c>
    </row>
    <row r="185" spans="1:9" ht="22.5">
      <c r="A185" s="10" t="s">
        <v>524</v>
      </c>
      <c r="B185" s="49">
        <v>974</v>
      </c>
      <c r="C185" s="24" t="s">
        <v>447</v>
      </c>
      <c r="D185" s="24" t="s">
        <v>435</v>
      </c>
      <c r="E185" s="24" t="s">
        <v>555</v>
      </c>
      <c r="F185" s="24" t="s">
        <v>525</v>
      </c>
      <c r="G185" s="28">
        <f>H185+I185</f>
        <v>4870233</v>
      </c>
      <c r="H185" s="28">
        <v>4870233</v>
      </c>
      <c r="I185" s="28"/>
    </row>
    <row r="186" spans="1:9" ht="45">
      <c r="A186" s="10" t="s">
        <v>686</v>
      </c>
      <c r="B186" s="49">
        <v>974</v>
      </c>
      <c r="C186" s="24" t="s">
        <v>447</v>
      </c>
      <c r="D186" s="24" t="s">
        <v>435</v>
      </c>
      <c r="E186" s="24" t="s">
        <v>180</v>
      </c>
      <c r="F186" s="24"/>
      <c r="G186" s="28">
        <f>G187</f>
        <v>38800</v>
      </c>
      <c r="H186" s="28">
        <f>H187</f>
        <v>38800</v>
      </c>
      <c r="I186" s="28"/>
    </row>
    <row r="187" spans="1:9" ht="22.5">
      <c r="A187" s="10" t="s">
        <v>524</v>
      </c>
      <c r="B187" s="49">
        <v>974</v>
      </c>
      <c r="C187" s="24" t="s">
        <v>447</v>
      </c>
      <c r="D187" s="24" t="s">
        <v>435</v>
      </c>
      <c r="E187" s="24" t="s">
        <v>180</v>
      </c>
      <c r="F187" s="24"/>
      <c r="G187" s="28">
        <f>H187</f>
        <v>38800</v>
      </c>
      <c r="H187" s="28">
        <v>38800</v>
      </c>
      <c r="I187" s="28"/>
    </row>
    <row r="188" spans="1:9" ht="22.5">
      <c r="A188" s="10" t="s">
        <v>556</v>
      </c>
      <c r="B188" s="49">
        <v>974</v>
      </c>
      <c r="C188" s="24" t="s">
        <v>447</v>
      </c>
      <c r="D188" s="24" t="s">
        <v>435</v>
      </c>
      <c r="E188" s="24" t="s">
        <v>557</v>
      </c>
      <c r="F188" s="24"/>
      <c r="G188" s="28">
        <f>G189</f>
        <v>3098900</v>
      </c>
      <c r="H188" s="28">
        <f>H189</f>
        <v>3098900</v>
      </c>
      <c r="I188" s="28"/>
    </row>
    <row r="189" spans="1:9" ht="22.5">
      <c r="A189" s="10" t="s">
        <v>558</v>
      </c>
      <c r="B189" s="49">
        <v>974</v>
      </c>
      <c r="C189" s="24" t="s">
        <v>447</v>
      </c>
      <c r="D189" s="24" t="s">
        <v>435</v>
      </c>
      <c r="E189" s="24" t="s">
        <v>559</v>
      </c>
      <c r="F189" s="24"/>
      <c r="G189" s="28">
        <f>G190</f>
        <v>3098900</v>
      </c>
      <c r="H189" s="28">
        <f>H190</f>
        <v>3098900</v>
      </c>
      <c r="I189" s="28"/>
    </row>
    <row r="190" spans="1:9" ht="22.5">
      <c r="A190" s="10" t="s">
        <v>524</v>
      </c>
      <c r="B190" s="49">
        <v>974</v>
      </c>
      <c r="C190" s="24" t="s">
        <v>447</v>
      </c>
      <c r="D190" s="24" t="s">
        <v>435</v>
      </c>
      <c r="E190" s="24" t="s">
        <v>559</v>
      </c>
      <c r="F190" s="24" t="s">
        <v>525</v>
      </c>
      <c r="G190" s="28">
        <f>H190</f>
        <v>3098900</v>
      </c>
      <c r="H190" s="28">
        <v>3098900</v>
      </c>
      <c r="I190" s="28"/>
    </row>
    <row r="191" spans="1:9" ht="22.5">
      <c r="A191" s="47" t="s">
        <v>446</v>
      </c>
      <c r="B191" s="49">
        <v>974</v>
      </c>
      <c r="C191" s="24" t="s">
        <v>447</v>
      </c>
      <c r="D191" s="24" t="s">
        <v>447</v>
      </c>
      <c r="E191" s="24"/>
      <c r="F191" s="24"/>
      <c r="G191" s="28">
        <f>G192</f>
        <v>801200</v>
      </c>
      <c r="H191" s="28">
        <f>H192</f>
        <v>210000</v>
      </c>
      <c r="I191" s="28">
        <f>I192</f>
        <v>591200</v>
      </c>
    </row>
    <row r="192" spans="1:12" ht="22.5">
      <c r="A192" s="10" t="s">
        <v>564</v>
      </c>
      <c r="B192" s="49">
        <v>974</v>
      </c>
      <c r="C192" s="24" t="s">
        <v>447</v>
      </c>
      <c r="D192" s="24" t="s">
        <v>447</v>
      </c>
      <c r="E192" s="24" t="s">
        <v>565</v>
      </c>
      <c r="F192" s="24"/>
      <c r="G192" s="28">
        <f aca="true" t="shared" si="17" ref="G192:I193">G193</f>
        <v>801200</v>
      </c>
      <c r="H192" s="28">
        <f t="shared" si="17"/>
        <v>210000</v>
      </c>
      <c r="I192" s="28">
        <f t="shared" si="17"/>
        <v>591200</v>
      </c>
      <c r="J192" t="s">
        <v>318</v>
      </c>
      <c r="L192" t="s">
        <v>318</v>
      </c>
    </row>
    <row r="193" spans="1:9" ht="22.5">
      <c r="A193" s="10" t="s">
        <v>566</v>
      </c>
      <c r="B193" s="49">
        <v>974</v>
      </c>
      <c r="C193" s="24" t="s">
        <v>447</v>
      </c>
      <c r="D193" s="24" t="s">
        <v>447</v>
      </c>
      <c r="E193" s="24" t="s">
        <v>485</v>
      </c>
      <c r="F193" s="24"/>
      <c r="G193" s="28">
        <f t="shared" si="17"/>
        <v>801200</v>
      </c>
      <c r="H193" s="28">
        <f t="shared" si="17"/>
        <v>210000</v>
      </c>
      <c r="I193" s="28">
        <f t="shared" si="17"/>
        <v>591200</v>
      </c>
    </row>
    <row r="194" spans="1:9" ht="22.5">
      <c r="A194" s="10" t="s">
        <v>524</v>
      </c>
      <c r="B194" s="49">
        <v>974</v>
      </c>
      <c r="C194" s="24" t="s">
        <v>447</v>
      </c>
      <c r="D194" s="24" t="s">
        <v>447</v>
      </c>
      <c r="E194" s="24" t="s">
        <v>485</v>
      </c>
      <c r="F194" s="24" t="s">
        <v>525</v>
      </c>
      <c r="G194" s="28">
        <f>H194+I194</f>
        <v>801200</v>
      </c>
      <c r="H194" s="28">
        <v>210000</v>
      </c>
      <c r="I194" s="28">
        <v>591200</v>
      </c>
    </row>
    <row r="195" spans="1:9" ht="12.75">
      <c r="A195" s="10" t="s">
        <v>465</v>
      </c>
      <c r="B195" s="49">
        <v>974</v>
      </c>
      <c r="C195" s="24" t="s">
        <v>447</v>
      </c>
      <c r="D195" s="24" t="s">
        <v>437</v>
      </c>
      <c r="E195" s="24"/>
      <c r="F195" s="24"/>
      <c r="G195" s="28">
        <f aca="true" t="shared" si="18" ref="G195:I197">G196</f>
        <v>3758333</v>
      </c>
      <c r="H195" s="28">
        <f t="shared" si="18"/>
        <v>3747500</v>
      </c>
      <c r="I195" s="28">
        <f t="shared" si="18"/>
        <v>10833</v>
      </c>
    </row>
    <row r="196" spans="1:9" ht="67.5">
      <c r="A196" s="10" t="s">
        <v>569</v>
      </c>
      <c r="B196" s="49">
        <v>974</v>
      </c>
      <c r="C196" s="24" t="s">
        <v>447</v>
      </c>
      <c r="D196" s="24" t="s">
        <v>437</v>
      </c>
      <c r="E196" s="24" t="s">
        <v>570</v>
      </c>
      <c r="F196" s="24"/>
      <c r="G196" s="28">
        <f>G197+G199</f>
        <v>3758333</v>
      </c>
      <c r="H196" s="28">
        <f>H197+H199</f>
        <v>3747500</v>
      </c>
      <c r="I196" s="28">
        <f t="shared" si="18"/>
        <v>10833</v>
      </c>
    </row>
    <row r="197" spans="1:10" ht="22.5">
      <c r="A197" s="10" t="s">
        <v>526</v>
      </c>
      <c r="B197" s="49">
        <v>974</v>
      </c>
      <c r="C197" s="24" t="s">
        <v>447</v>
      </c>
      <c r="D197" s="24" t="s">
        <v>437</v>
      </c>
      <c r="E197" s="24" t="s">
        <v>571</v>
      </c>
      <c r="F197" s="24"/>
      <c r="G197" s="28">
        <f t="shared" si="18"/>
        <v>3757133</v>
      </c>
      <c r="H197" s="28">
        <f t="shared" si="18"/>
        <v>3746300</v>
      </c>
      <c r="I197" s="28">
        <f t="shared" si="18"/>
        <v>10833</v>
      </c>
      <c r="J197" t="s">
        <v>318</v>
      </c>
    </row>
    <row r="198" spans="1:13" ht="22.5">
      <c r="A198" s="10" t="s">
        <v>524</v>
      </c>
      <c r="B198" s="49">
        <v>974</v>
      </c>
      <c r="C198" s="24" t="s">
        <v>447</v>
      </c>
      <c r="D198" s="24" t="s">
        <v>437</v>
      </c>
      <c r="E198" s="24" t="s">
        <v>571</v>
      </c>
      <c r="F198" s="24" t="s">
        <v>525</v>
      </c>
      <c r="G198" s="28">
        <f>H198+I198</f>
        <v>3757133</v>
      </c>
      <c r="H198" s="28">
        <v>3746300</v>
      </c>
      <c r="I198" s="28">
        <v>10833</v>
      </c>
      <c r="M198" t="s">
        <v>318</v>
      </c>
    </row>
    <row r="199" spans="1:9" ht="45">
      <c r="A199" s="10" t="s">
        <v>686</v>
      </c>
      <c r="B199" s="49">
        <v>974</v>
      </c>
      <c r="C199" s="24" t="s">
        <v>447</v>
      </c>
      <c r="D199" s="24" t="s">
        <v>437</v>
      </c>
      <c r="E199" s="24" t="s">
        <v>181</v>
      </c>
      <c r="F199" s="24"/>
      <c r="G199" s="28">
        <f>G200</f>
        <v>1200</v>
      </c>
      <c r="H199" s="28">
        <f>H200</f>
        <v>1200</v>
      </c>
      <c r="I199" s="28"/>
    </row>
    <row r="200" spans="1:12" ht="22.5">
      <c r="A200" s="10" t="s">
        <v>524</v>
      </c>
      <c r="B200" s="49">
        <v>974</v>
      </c>
      <c r="C200" s="24" t="s">
        <v>447</v>
      </c>
      <c r="D200" s="24" t="s">
        <v>437</v>
      </c>
      <c r="E200" s="24" t="s">
        <v>181</v>
      </c>
      <c r="F200" s="24" t="s">
        <v>525</v>
      </c>
      <c r="G200" s="28">
        <f>H200</f>
        <v>1200</v>
      </c>
      <c r="H200" s="28">
        <v>1200</v>
      </c>
      <c r="I200" s="28"/>
      <c r="L200" t="s">
        <v>318</v>
      </c>
    </row>
    <row r="201" spans="1:9" s="53" customFormat="1" ht="12.75">
      <c r="A201" s="46" t="s">
        <v>587</v>
      </c>
      <c r="B201" s="54">
        <v>974</v>
      </c>
      <c r="C201" s="51" t="s">
        <v>451</v>
      </c>
      <c r="D201" s="51"/>
      <c r="E201" s="51"/>
      <c r="F201" s="51"/>
      <c r="G201" s="52">
        <f aca="true" t="shared" si="19" ref="G201:H204">G202</f>
        <v>182200</v>
      </c>
      <c r="H201" s="52">
        <f t="shared" si="19"/>
        <v>182200</v>
      </c>
      <c r="I201" s="52"/>
    </row>
    <row r="202" spans="1:9" ht="12.75">
      <c r="A202" s="8" t="s">
        <v>453</v>
      </c>
      <c r="B202" s="49">
        <v>974</v>
      </c>
      <c r="C202" s="24" t="s">
        <v>451</v>
      </c>
      <c r="D202" s="24" t="s">
        <v>426</v>
      </c>
      <c r="E202" s="24"/>
      <c r="F202" s="24"/>
      <c r="G202" s="28">
        <f t="shared" si="19"/>
        <v>182200</v>
      </c>
      <c r="H202" s="28">
        <f t="shared" si="19"/>
        <v>182200</v>
      </c>
      <c r="I202" s="28"/>
    </row>
    <row r="203" spans="1:9" ht="12.75">
      <c r="A203" s="8" t="s">
        <v>595</v>
      </c>
      <c r="B203" s="49">
        <v>974</v>
      </c>
      <c r="C203" s="24" t="s">
        <v>451</v>
      </c>
      <c r="D203" s="24" t="s">
        <v>426</v>
      </c>
      <c r="E203" s="24" t="s">
        <v>596</v>
      </c>
      <c r="F203" s="24"/>
      <c r="G203" s="28">
        <f t="shared" si="19"/>
        <v>182200</v>
      </c>
      <c r="H203" s="28">
        <f t="shared" si="19"/>
        <v>182200</v>
      </c>
      <c r="I203" s="28"/>
    </row>
    <row r="204" spans="1:9" ht="33.75">
      <c r="A204" s="10" t="s">
        <v>597</v>
      </c>
      <c r="B204" s="49">
        <v>974</v>
      </c>
      <c r="C204" s="24" t="s">
        <v>451</v>
      </c>
      <c r="D204" s="24" t="s">
        <v>426</v>
      </c>
      <c r="E204" s="24" t="s">
        <v>598</v>
      </c>
      <c r="F204" s="24"/>
      <c r="G204" s="28">
        <f t="shared" si="19"/>
        <v>182200</v>
      </c>
      <c r="H204" s="28">
        <f t="shared" si="19"/>
        <v>182200</v>
      </c>
      <c r="I204" s="28"/>
    </row>
    <row r="205" spans="1:9" ht="12.75">
      <c r="A205" s="8" t="s">
        <v>593</v>
      </c>
      <c r="B205" s="49">
        <v>974</v>
      </c>
      <c r="C205" s="24" t="s">
        <v>451</v>
      </c>
      <c r="D205" s="24" t="s">
        <v>426</v>
      </c>
      <c r="E205" s="24" t="s">
        <v>598</v>
      </c>
      <c r="F205" s="24" t="s">
        <v>594</v>
      </c>
      <c r="G205" s="28">
        <f>H205</f>
        <v>182200</v>
      </c>
      <c r="H205" s="28">
        <v>182200</v>
      </c>
      <c r="I205" s="28"/>
    </row>
    <row r="206" spans="1:9" s="37" customFormat="1" ht="22.5">
      <c r="A206" s="9" t="s">
        <v>639</v>
      </c>
      <c r="B206" s="57">
        <v>992</v>
      </c>
      <c r="C206" s="38"/>
      <c r="D206" s="38"/>
      <c r="E206" s="38"/>
      <c r="F206" s="38"/>
      <c r="G206" s="39">
        <f>G207+G222</f>
        <v>65865449</v>
      </c>
      <c r="H206" s="39">
        <f>H207+H222</f>
        <v>65865449</v>
      </c>
      <c r="I206" s="39"/>
    </row>
    <row r="207" spans="1:9" s="53" customFormat="1" ht="12.75">
      <c r="A207" s="46" t="s">
        <v>474</v>
      </c>
      <c r="B207" s="54">
        <v>992</v>
      </c>
      <c r="C207" s="51" t="s">
        <v>424</v>
      </c>
      <c r="D207" s="51"/>
      <c r="E207" s="51"/>
      <c r="F207" s="51"/>
      <c r="G207" s="52">
        <f>G208+G214+G218</f>
        <v>4215500</v>
      </c>
      <c r="H207" s="52">
        <f>H208+H214+H218</f>
        <v>4215500</v>
      </c>
      <c r="I207" s="52"/>
    </row>
    <row r="208" spans="1:9" ht="45">
      <c r="A208" s="10" t="s">
        <v>429</v>
      </c>
      <c r="B208" s="49">
        <v>992</v>
      </c>
      <c r="C208" s="24" t="s">
        <v>424</v>
      </c>
      <c r="D208" s="24" t="s">
        <v>428</v>
      </c>
      <c r="E208" s="24"/>
      <c r="F208" s="24"/>
      <c r="G208" s="28">
        <f>G209</f>
        <v>4115500</v>
      </c>
      <c r="H208" s="28">
        <f>H209</f>
        <v>4115500</v>
      </c>
      <c r="I208" s="28"/>
    </row>
    <row r="209" spans="1:9" ht="56.25">
      <c r="A209" s="10" t="s">
        <v>476</v>
      </c>
      <c r="B209" s="49">
        <v>992</v>
      </c>
      <c r="C209" s="24" t="s">
        <v>424</v>
      </c>
      <c r="D209" s="24" t="s">
        <v>428</v>
      </c>
      <c r="E209" s="24" t="s">
        <v>627</v>
      </c>
      <c r="F209" s="24"/>
      <c r="G209" s="28">
        <f>G210+G212</f>
        <v>4115500</v>
      </c>
      <c r="H209" s="28">
        <f>H210+H212</f>
        <v>4115500</v>
      </c>
      <c r="I209" s="28"/>
    </row>
    <row r="210" spans="1:9" ht="12.75">
      <c r="A210" s="10" t="s">
        <v>477</v>
      </c>
      <c r="B210" s="49">
        <v>992</v>
      </c>
      <c r="C210" s="24" t="s">
        <v>424</v>
      </c>
      <c r="D210" s="24" t="s">
        <v>428</v>
      </c>
      <c r="E210" s="24" t="s">
        <v>628</v>
      </c>
      <c r="F210" s="24"/>
      <c r="G210" s="28">
        <f>G211</f>
        <v>3998000</v>
      </c>
      <c r="H210" s="28">
        <f>H211</f>
        <v>3998000</v>
      </c>
      <c r="I210" s="28"/>
    </row>
    <row r="211" spans="1:9" ht="22.5">
      <c r="A211" s="10" t="s">
        <v>478</v>
      </c>
      <c r="B211" s="49">
        <v>992</v>
      </c>
      <c r="C211" s="24" t="s">
        <v>424</v>
      </c>
      <c r="D211" s="24" t="s">
        <v>428</v>
      </c>
      <c r="E211" s="24" t="s">
        <v>628</v>
      </c>
      <c r="F211" s="24" t="s">
        <v>480</v>
      </c>
      <c r="G211" s="28">
        <f>H211</f>
        <v>3998000</v>
      </c>
      <c r="H211" s="28">
        <v>3998000</v>
      </c>
      <c r="I211" s="28"/>
    </row>
    <row r="212" spans="1:9" ht="12.75">
      <c r="A212" s="10" t="s">
        <v>477</v>
      </c>
      <c r="B212" s="49">
        <v>992</v>
      </c>
      <c r="C212" s="24" t="s">
        <v>424</v>
      </c>
      <c r="D212" s="24" t="s">
        <v>428</v>
      </c>
      <c r="E212" s="24" t="s">
        <v>640</v>
      </c>
      <c r="F212" s="24"/>
      <c r="G212" s="28">
        <f>H212</f>
        <v>117500</v>
      </c>
      <c r="H212" s="28">
        <f>H213</f>
        <v>117500</v>
      </c>
      <c r="I212" s="28"/>
    </row>
    <row r="213" spans="1:10" ht="45">
      <c r="A213" s="10" t="s">
        <v>522</v>
      </c>
      <c r="B213" s="49">
        <v>992</v>
      </c>
      <c r="C213" s="24" t="s">
        <v>424</v>
      </c>
      <c r="D213" s="24" t="s">
        <v>428</v>
      </c>
      <c r="E213" s="24" t="s">
        <v>640</v>
      </c>
      <c r="F213" s="24" t="s">
        <v>480</v>
      </c>
      <c r="G213" s="28">
        <f>H213</f>
        <v>117500</v>
      </c>
      <c r="H213" s="28">
        <v>117500</v>
      </c>
      <c r="I213" s="28"/>
      <c r="J213" t="s">
        <v>318</v>
      </c>
    </row>
    <row r="214" spans="1:9" ht="22.5">
      <c r="A214" s="10" t="s">
        <v>14</v>
      </c>
      <c r="B214" s="49">
        <v>992</v>
      </c>
      <c r="C214" s="24" t="s">
        <v>424</v>
      </c>
      <c r="D214" s="24" t="s">
        <v>455</v>
      </c>
      <c r="E214" s="24"/>
      <c r="F214" s="24"/>
      <c r="G214" s="28">
        <f aca="true" t="shared" si="20" ref="G214:H216">G215</f>
        <v>80000</v>
      </c>
      <c r="H214" s="28">
        <f t="shared" si="20"/>
        <v>80000</v>
      </c>
      <c r="I214" s="28"/>
    </row>
    <row r="215" spans="1:9" ht="22.5">
      <c r="A215" s="10" t="s">
        <v>15</v>
      </c>
      <c r="B215" s="49">
        <v>992</v>
      </c>
      <c r="C215" s="24" t="s">
        <v>424</v>
      </c>
      <c r="D215" s="24" t="s">
        <v>455</v>
      </c>
      <c r="E215" s="24" t="s">
        <v>16</v>
      </c>
      <c r="F215" s="24"/>
      <c r="G215" s="28">
        <f t="shared" si="20"/>
        <v>80000</v>
      </c>
      <c r="H215" s="28">
        <f t="shared" si="20"/>
        <v>80000</v>
      </c>
      <c r="I215" s="28"/>
    </row>
    <row r="216" spans="1:9" ht="22.5">
      <c r="A216" s="10" t="s">
        <v>17</v>
      </c>
      <c r="B216" s="49">
        <v>992</v>
      </c>
      <c r="C216" s="24" t="s">
        <v>424</v>
      </c>
      <c r="D216" s="24" t="s">
        <v>455</v>
      </c>
      <c r="E216" s="24" t="s">
        <v>18</v>
      </c>
      <c r="F216" s="24"/>
      <c r="G216" s="28">
        <f t="shared" si="20"/>
        <v>80000</v>
      </c>
      <c r="H216" s="28">
        <f t="shared" si="20"/>
        <v>80000</v>
      </c>
      <c r="I216" s="28"/>
    </row>
    <row r="217" spans="1:9" ht="12.75">
      <c r="A217" s="10" t="s">
        <v>19</v>
      </c>
      <c r="B217" s="49">
        <v>992</v>
      </c>
      <c r="C217" s="24" t="s">
        <v>424</v>
      </c>
      <c r="D217" s="24" t="s">
        <v>455</v>
      </c>
      <c r="E217" s="24" t="s">
        <v>18</v>
      </c>
      <c r="F217" s="24" t="s">
        <v>20</v>
      </c>
      <c r="G217" s="28">
        <f>H217</f>
        <v>80000</v>
      </c>
      <c r="H217" s="28">
        <v>80000</v>
      </c>
      <c r="I217" s="28"/>
    </row>
    <row r="218" spans="1:9" ht="12.75">
      <c r="A218" s="8" t="s">
        <v>430</v>
      </c>
      <c r="B218" s="49">
        <v>992</v>
      </c>
      <c r="C218" s="24" t="s">
        <v>424</v>
      </c>
      <c r="D218" s="24" t="s">
        <v>431</v>
      </c>
      <c r="E218" s="24"/>
      <c r="F218" s="24"/>
      <c r="G218" s="28">
        <f aca="true" t="shared" si="21" ref="G218:H220">G219</f>
        <v>20000</v>
      </c>
      <c r="H218" s="28">
        <f t="shared" si="21"/>
        <v>20000</v>
      </c>
      <c r="I218" s="28"/>
    </row>
    <row r="219" spans="1:9" ht="33.75">
      <c r="A219" s="10" t="s">
        <v>625</v>
      </c>
      <c r="B219" s="49">
        <v>992</v>
      </c>
      <c r="C219" s="24" t="s">
        <v>424</v>
      </c>
      <c r="D219" s="24" t="s">
        <v>431</v>
      </c>
      <c r="E219" s="24" t="s">
        <v>626</v>
      </c>
      <c r="F219" s="24"/>
      <c r="G219" s="28">
        <f t="shared" si="21"/>
        <v>20000</v>
      </c>
      <c r="H219" s="28">
        <f t="shared" si="21"/>
        <v>20000</v>
      </c>
      <c r="I219" s="28"/>
    </row>
    <row r="220" spans="1:9" ht="22.5">
      <c r="A220" s="10" t="s">
        <v>298</v>
      </c>
      <c r="B220" s="49">
        <v>992</v>
      </c>
      <c r="C220" s="24" t="s">
        <v>424</v>
      </c>
      <c r="D220" s="24" t="s">
        <v>431</v>
      </c>
      <c r="E220" s="24" t="s">
        <v>299</v>
      </c>
      <c r="F220" s="24"/>
      <c r="G220" s="28">
        <f t="shared" si="21"/>
        <v>20000</v>
      </c>
      <c r="H220" s="28">
        <f t="shared" si="21"/>
        <v>20000</v>
      </c>
      <c r="I220" s="28"/>
    </row>
    <row r="221" spans="1:9" ht="22.5">
      <c r="A221" s="10" t="s">
        <v>478</v>
      </c>
      <c r="B221" s="49">
        <v>992</v>
      </c>
      <c r="C221" s="24" t="s">
        <v>424</v>
      </c>
      <c r="D221" s="24" t="s">
        <v>431</v>
      </c>
      <c r="E221" s="24" t="s">
        <v>299</v>
      </c>
      <c r="F221" s="24" t="s">
        <v>480</v>
      </c>
      <c r="G221" s="28">
        <f>H221</f>
        <v>20000</v>
      </c>
      <c r="H221" s="28">
        <v>20000</v>
      </c>
      <c r="I221" s="28"/>
    </row>
    <row r="222" spans="1:9" s="53" customFormat="1" ht="12.75">
      <c r="A222" s="46" t="s">
        <v>599</v>
      </c>
      <c r="B222" s="49">
        <v>992</v>
      </c>
      <c r="C222" s="51" t="s">
        <v>455</v>
      </c>
      <c r="D222" s="51"/>
      <c r="E222" s="51"/>
      <c r="F222" s="51"/>
      <c r="G222" s="52">
        <f>G223+G231+G247</f>
        <v>61649949</v>
      </c>
      <c r="H222" s="52">
        <f>H223+H231+H247</f>
        <v>61649949</v>
      </c>
      <c r="I222" s="52"/>
    </row>
    <row r="223" spans="1:11" ht="22.5">
      <c r="A223" s="10" t="s">
        <v>454</v>
      </c>
      <c r="B223" s="49">
        <v>992</v>
      </c>
      <c r="C223" s="24" t="s">
        <v>455</v>
      </c>
      <c r="D223" s="24" t="s">
        <v>424</v>
      </c>
      <c r="E223" s="24"/>
      <c r="F223" s="24"/>
      <c r="G223" s="28">
        <f>G224+G228</f>
        <v>35608349</v>
      </c>
      <c r="H223" s="28">
        <f>H224+H228</f>
        <v>35608349</v>
      </c>
      <c r="I223" s="28"/>
      <c r="J223" t="s">
        <v>318</v>
      </c>
      <c r="K223" t="s">
        <v>318</v>
      </c>
    </row>
    <row r="224" spans="1:9" ht="12.75">
      <c r="A224" s="10" t="s">
        <v>600</v>
      </c>
      <c r="B224" s="49">
        <v>992</v>
      </c>
      <c r="C224" s="24" t="s">
        <v>455</v>
      </c>
      <c r="D224" s="24" t="s">
        <v>424</v>
      </c>
      <c r="E224" s="24" t="s">
        <v>601</v>
      </c>
      <c r="F224" s="24"/>
      <c r="G224" s="28">
        <f aca="true" t="shared" si="22" ref="G224:H226">G225</f>
        <v>33055000</v>
      </c>
      <c r="H224" s="28">
        <f t="shared" si="22"/>
        <v>33055000</v>
      </c>
      <c r="I224" s="28"/>
    </row>
    <row r="225" spans="1:9" ht="12.75">
      <c r="A225" s="10" t="s">
        <v>600</v>
      </c>
      <c r="B225" s="49">
        <v>992</v>
      </c>
      <c r="C225" s="24" t="s">
        <v>455</v>
      </c>
      <c r="D225" s="24" t="s">
        <v>424</v>
      </c>
      <c r="E225" s="24" t="s">
        <v>602</v>
      </c>
      <c r="F225" s="24"/>
      <c r="G225" s="28">
        <f t="shared" si="22"/>
        <v>33055000</v>
      </c>
      <c r="H225" s="28">
        <f t="shared" si="22"/>
        <v>33055000</v>
      </c>
      <c r="I225" s="28"/>
    </row>
    <row r="226" spans="1:9" ht="33.75">
      <c r="A226" s="10" t="s">
        <v>603</v>
      </c>
      <c r="B226" s="49">
        <v>992</v>
      </c>
      <c r="C226" s="24" t="s">
        <v>455</v>
      </c>
      <c r="D226" s="24" t="s">
        <v>424</v>
      </c>
      <c r="E226" s="24" t="s">
        <v>604</v>
      </c>
      <c r="F226" s="24"/>
      <c r="G226" s="28">
        <f t="shared" si="22"/>
        <v>33055000</v>
      </c>
      <c r="H226" s="28">
        <f t="shared" si="22"/>
        <v>33055000</v>
      </c>
      <c r="I226" s="28"/>
    </row>
    <row r="227" spans="1:9" ht="12.75">
      <c r="A227" s="10" t="s">
        <v>605</v>
      </c>
      <c r="B227" s="49">
        <v>992</v>
      </c>
      <c r="C227" s="24" t="s">
        <v>455</v>
      </c>
      <c r="D227" s="24" t="s">
        <v>424</v>
      </c>
      <c r="E227" s="24" t="s">
        <v>604</v>
      </c>
      <c r="F227" s="24" t="s">
        <v>606</v>
      </c>
      <c r="G227" s="28">
        <f>H227</f>
        <v>33055000</v>
      </c>
      <c r="H227" s="28">
        <v>33055000</v>
      </c>
      <c r="I227" s="28"/>
    </row>
    <row r="228" spans="1:9" ht="12.75">
      <c r="A228" s="10" t="s">
        <v>607</v>
      </c>
      <c r="B228" s="49">
        <v>992</v>
      </c>
      <c r="C228" s="24" t="s">
        <v>455</v>
      </c>
      <c r="D228" s="24" t="s">
        <v>424</v>
      </c>
      <c r="E228" s="24" t="s">
        <v>608</v>
      </c>
      <c r="F228" s="24"/>
      <c r="G228" s="28">
        <f>G229</f>
        <v>2553349</v>
      </c>
      <c r="H228" s="28">
        <f>H229</f>
        <v>2553349</v>
      </c>
      <c r="I228" s="28"/>
    </row>
    <row r="229" spans="1:9" ht="22.5">
      <c r="A229" s="10" t="s">
        <v>609</v>
      </c>
      <c r="B229" s="49">
        <v>992</v>
      </c>
      <c r="C229" s="24" t="s">
        <v>455</v>
      </c>
      <c r="D229" s="24" t="s">
        <v>424</v>
      </c>
      <c r="E229" s="24" t="s">
        <v>610</v>
      </c>
      <c r="F229" s="24"/>
      <c r="G229" s="28">
        <f>G230</f>
        <v>2553349</v>
      </c>
      <c r="H229" s="28">
        <f>H230</f>
        <v>2553349</v>
      </c>
      <c r="I229" s="28"/>
    </row>
    <row r="230" spans="1:9" ht="12.75">
      <c r="A230" s="8" t="s">
        <v>611</v>
      </c>
      <c r="B230" s="49">
        <v>992</v>
      </c>
      <c r="C230" s="24" t="s">
        <v>455</v>
      </c>
      <c r="D230" s="24" t="s">
        <v>424</v>
      </c>
      <c r="E230" s="24" t="s">
        <v>610</v>
      </c>
      <c r="F230" s="24" t="s">
        <v>612</v>
      </c>
      <c r="G230" s="28">
        <f>H230</f>
        <v>2553349</v>
      </c>
      <c r="H230" s="28">
        <v>2553349</v>
      </c>
      <c r="I230" s="28"/>
    </row>
    <row r="231" spans="1:9" ht="33.75">
      <c r="A231" s="10" t="s">
        <v>25</v>
      </c>
      <c r="B231" s="49">
        <v>992</v>
      </c>
      <c r="C231" s="24" t="s">
        <v>455</v>
      </c>
      <c r="D231" s="24" t="s">
        <v>435</v>
      </c>
      <c r="E231" s="24"/>
      <c r="F231" s="24"/>
      <c r="G231" s="28">
        <f>G232+G235+G241+G244</f>
        <v>13563500</v>
      </c>
      <c r="H231" s="28">
        <f>H232+H235+H241+H244</f>
        <v>13563500</v>
      </c>
      <c r="I231" s="28"/>
    </row>
    <row r="232" spans="1:9" ht="33.75">
      <c r="A232" s="10" t="s">
        <v>577</v>
      </c>
      <c r="B232" s="49">
        <v>992</v>
      </c>
      <c r="C232" s="24" t="s">
        <v>455</v>
      </c>
      <c r="D232" s="24" t="s">
        <v>435</v>
      </c>
      <c r="E232" s="24" t="s">
        <v>578</v>
      </c>
      <c r="F232" s="24"/>
      <c r="G232" s="28">
        <f>G233</f>
        <v>122000</v>
      </c>
      <c r="H232" s="28">
        <f>H233</f>
        <v>122000</v>
      </c>
      <c r="I232" s="28"/>
    </row>
    <row r="233" spans="1:9" ht="22.5">
      <c r="A233" s="10" t="s">
        <v>579</v>
      </c>
      <c r="B233" s="49">
        <v>992</v>
      </c>
      <c r="C233" s="24" t="s">
        <v>455</v>
      </c>
      <c r="D233" s="24" t="s">
        <v>435</v>
      </c>
      <c r="E233" s="24" t="s">
        <v>580</v>
      </c>
      <c r="F233" s="24"/>
      <c r="G233" s="28">
        <f>G234</f>
        <v>122000</v>
      </c>
      <c r="H233" s="28">
        <f>H234</f>
        <v>122000</v>
      </c>
      <c r="I233" s="28"/>
    </row>
    <row r="234" spans="1:9" ht="12.75">
      <c r="A234" s="10" t="s">
        <v>114</v>
      </c>
      <c r="B234" s="49">
        <v>992</v>
      </c>
      <c r="C234" s="24" t="s">
        <v>455</v>
      </c>
      <c r="D234" s="24" t="s">
        <v>435</v>
      </c>
      <c r="E234" s="24" t="s">
        <v>580</v>
      </c>
      <c r="F234" s="24" t="s">
        <v>115</v>
      </c>
      <c r="G234" s="28">
        <f>H234</f>
        <v>122000</v>
      </c>
      <c r="H234" s="28">
        <v>122000</v>
      </c>
      <c r="I234" s="28"/>
    </row>
    <row r="235" spans="1:9" ht="12.75">
      <c r="A235" s="8" t="s">
        <v>599</v>
      </c>
      <c r="B235" s="49">
        <v>992</v>
      </c>
      <c r="C235" s="24" t="s">
        <v>455</v>
      </c>
      <c r="D235" s="24" t="s">
        <v>435</v>
      </c>
      <c r="E235" s="24" t="s">
        <v>618</v>
      </c>
      <c r="F235" s="24"/>
      <c r="G235" s="28">
        <f>G236</f>
        <v>8573900</v>
      </c>
      <c r="H235" s="28">
        <f>H236</f>
        <v>8573900</v>
      </c>
      <c r="I235" s="28"/>
    </row>
    <row r="236" spans="1:9" ht="67.5">
      <c r="A236" s="47" t="s">
        <v>111</v>
      </c>
      <c r="B236" s="49">
        <v>992</v>
      </c>
      <c r="C236" s="24" t="s">
        <v>455</v>
      </c>
      <c r="D236" s="24" t="s">
        <v>435</v>
      </c>
      <c r="E236" s="24" t="s">
        <v>112</v>
      </c>
      <c r="F236" s="24"/>
      <c r="G236" s="28">
        <f>G237+G239</f>
        <v>8573900</v>
      </c>
      <c r="H236" s="28">
        <f>H237+H239</f>
        <v>8573900</v>
      </c>
      <c r="I236" s="28"/>
    </row>
    <row r="237" spans="1:9" ht="90">
      <c r="A237" s="10" t="s">
        <v>116</v>
      </c>
      <c r="B237" s="49">
        <v>992</v>
      </c>
      <c r="C237" s="24" t="s">
        <v>455</v>
      </c>
      <c r="D237" s="24" t="s">
        <v>435</v>
      </c>
      <c r="E237" s="24" t="s">
        <v>113</v>
      </c>
      <c r="F237" s="24"/>
      <c r="G237" s="28">
        <f>G238</f>
        <v>6595300</v>
      </c>
      <c r="H237" s="28">
        <f>H238</f>
        <v>6595300</v>
      </c>
      <c r="I237" s="28"/>
    </row>
    <row r="238" spans="1:10" ht="12.75">
      <c r="A238" s="10" t="s">
        <v>114</v>
      </c>
      <c r="B238" s="49">
        <v>992</v>
      </c>
      <c r="C238" s="24" t="s">
        <v>455</v>
      </c>
      <c r="D238" s="24" t="s">
        <v>435</v>
      </c>
      <c r="E238" s="24" t="s">
        <v>113</v>
      </c>
      <c r="F238" s="24" t="s">
        <v>115</v>
      </c>
      <c r="G238" s="28">
        <f>H238</f>
        <v>6595300</v>
      </c>
      <c r="H238" s="28">
        <v>6595300</v>
      </c>
      <c r="I238" s="28"/>
      <c r="J238" t="s">
        <v>318</v>
      </c>
    </row>
    <row r="239" spans="1:9" ht="67.5">
      <c r="A239" s="10" t="s">
        <v>154</v>
      </c>
      <c r="B239" s="49">
        <v>992</v>
      </c>
      <c r="C239" s="24" t="s">
        <v>455</v>
      </c>
      <c r="D239" s="24" t="s">
        <v>435</v>
      </c>
      <c r="E239" s="24" t="s">
        <v>117</v>
      </c>
      <c r="F239" s="24"/>
      <c r="G239" s="28">
        <f>G240</f>
        <v>1978600</v>
      </c>
      <c r="H239" s="28">
        <f>H240</f>
        <v>1978600</v>
      </c>
      <c r="I239" s="28"/>
    </row>
    <row r="240" spans="1:9" ht="12.75">
      <c r="A240" s="10" t="s">
        <v>114</v>
      </c>
      <c r="B240" s="49">
        <v>992</v>
      </c>
      <c r="C240" s="24" t="s">
        <v>455</v>
      </c>
      <c r="D240" s="24" t="s">
        <v>435</v>
      </c>
      <c r="E240" s="24" t="s">
        <v>117</v>
      </c>
      <c r="F240" s="24" t="s">
        <v>115</v>
      </c>
      <c r="G240" s="28">
        <f>H240</f>
        <v>1978600</v>
      </c>
      <c r="H240" s="28">
        <v>1978600</v>
      </c>
      <c r="I240" s="28"/>
    </row>
    <row r="241" spans="1:9" ht="12.75">
      <c r="A241" s="10" t="s">
        <v>26</v>
      </c>
      <c r="B241" s="49">
        <v>992</v>
      </c>
      <c r="C241" s="24" t="s">
        <v>455</v>
      </c>
      <c r="D241" s="24" t="s">
        <v>435</v>
      </c>
      <c r="E241" s="24" t="s">
        <v>155</v>
      </c>
      <c r="F241" s="24"/>
      <c r="G241" s="28">
        <f>G242</f>
        <v>4667600</v>
      </c>
      <c r="H241" s="28">
        <f>H242</f>
        <v>4667600</v>
      </c>
      <c r="I241" s="28"/>
    </row>
    <row r="242" spans="1:9" ht="45">
      <c r="A242" s="10" t="s">
        <v>110</v>
      </c>
      <c r="B242" s="49">
        <v>992</v>
      </c>
      <c r="C242" s="24" t="s">
        <v>455</v>
      </c>
      <c r="D242" s="24" t="s">
        <v>435</v>
      </c>
      <c r="E242" s="24" t="s">
        <v>156</v>
      </c>
      <c r="F242" s="24"/>
      <c r="G242" s="28">
        <f>G243</f>
        <v>4667600</v>
      </c>
      <c r="H242" s="28">
        <v>4667600</v>
      </c>
      <c r="I242" s="28"/>
    </row>
    <row r="243" spans="1:9" ht="12.75">
      <c r="A243" s="10" t="s">
        <v>114</v>
      </c>
      <c r="B243" s="49">
        <v>992</v>
      </c>
      <c r="C243" s="24" t="s">
        <v>455</v>
      </c>
      <c r="D243" s="24" t="s">
        <v>435</v>
      </c>
      <c r="E243" s="24" t="s">
        <v>156</v>
      </c>
      <c r="F243" s="24" t="s">
        <v>115</v>
      </c>
      <c r="G243" s="28">
        <f>H243</f>
        <v>4667600</v>
      </c>
      <c r="H243" s="28">
        <v>4667600</v>
      </c>
      <c r="I243" s="28"/>
    </row>
    <row r="244" spans="1:9" ht="33.75">
      <c r="A244" s="10" t="s">
        <v>456</v>
      </c>
      <c r="B244" s="49">
        <v>992</v>
      </c>
      <c r="C244" s="24" t="s">
        <v>455</v>
      </c>
      <c r="D244" s="24" t="s">
        <v>435</v>
      </c>
      <c r="E244" s="24" t="s">
        <v>458</v>
      </c>
      <c r="F244" s="24"/>
      <c r="G244" s="28">
        <f>G245</f>
        <v>200000</v>
      </c>
      <c r="H244" s="28">
        <f>H245</f>
        <v>200000</v>
      </c>
      <c r="I244" s="28"/>
    </row>
    <row r="245" spans="1:9" ht="22.5">
      <c r="A245" s="10" t="s">
        <v>457</v>
      </c>
      <c r="B245" s="49">
        <v>992</v>
      </c>
      <c r="C245" s="24" t="s">
        <v>455</v>
      </c>
      <c r="D245" s="24" t="s">
        <v>435</v>
      </c>
      <c r="E245" s="24" t="s">
        <v>459</v>
      </c>
      <c r="F245" s="24"/>
      <c r="G245" s="28">
        <f>G246</f>
        <v>200000</v>
      </c>
      <c r="H245" s="28">
        <f>H246</f>
        <v>200000</v>
      </c>
      <c r="I245" s="28"/>
    </row>
    <row r="246" spans="1:9" ht="12.75">
      <c r="A246" s="10" t="s">
        <v>114</v>
      </c>
      <c r="B246" s="49">
        <v>992</v>
      </c>
      <c r="C246" s="24" t="s">
        <v>455</v>
      </c>
      <c r="D246" s="24" t="s">
        <v>435</v>
      </c>
      <c r="E246" s="24" t="s">
        <v>459</v>
      </c>
      <c r="F246" s="24" t="s">
        <v>115</v>
      </c>
      <c r="G246" s="28">
        <f>H246</f>
        <v>200000</v>
      </c>
      <c r="H246" s="28">
        <v>200000</v>
      </c>
      <c r="I246" s="28"/>
    </row>
    <row r="247" spans="1:9" ht="24" customHeight="1">
      <c r="A247" s="10" t="s">
        <v>464</v>
      </c>
      <c r="B247" s="49">
        <v>992</v>
      </c>
      <c r="C247" s="24" t="s">
        <v>455</v>
      </c>
      <c r="D247" s="24" t="s">
        <v>433</v>
      </c>
      <c r="E247" s="24"/>
      <c r="F247" s="24"/>
      <c r="G247" s="28">
        <f>G248+G251+G254</f>
        <v>12478100</v>
      </c>
      <c r="H247" s="28">
        <f>H248+H251+H254</f>
        <v>12478100</v>
      </c>
      <c r="I247" s="28"/>
    </row>
    <row r="248" spans="1:9" ht="22.5">
      <c r="A248" s="10" t="s">
        <v>613</v>
      </c>
      <c r="B248" s="49">
        <v>992</v>
      </c>
      <c r="C248" s="24" t="s">
        <v>455</v>
      </c>
      <c r="D248" s="24" t="s">
        <v>433</v>
      </c>
      <c r="E248" s="24" t="s">
        <v>479</v>
      </c>
      <c r="F248" s="24"/>
      <c r="G248" s="28">
        <f>G249</f>
        <v>975000</v>
      </c>
      <c r="H248" s="28">
        <f>H249</f>
        <v>975000</v>
      </c>
      <c r="I248" s="28"/>
    </row>
    <row r="249" spans="1:9" ht="33.75">
      <c r="A249" s="10" t="s">
        <v>614</v>
      </c>
      <c r="B249" s="49">
        <v>992</v>
      </c>
      <c r="C249" s="24" t="s">
        <v>455</v>
      </c>
      <c r="D249" s="24" t="s">
        <v>433</v>
      </c>
      <c r="E249" s="24" t="s">
        <v>615</v>
      </c>
      <c r="F249" s="24"/>
      <c r="G249" s="28">
        <f>G250</f>
        <v>975000</v>
      </c>
      <c r="H249" s="28">
        <f>H250</f>
        <v>975000</v>
      </c>
      <c r="I249" s="28"/>
    </row>
    <row r="250" spans="1:9" ht="12.75">
      <c r="A250" s="10" t="s">
        <v>616</v>
      </c>
      <c r="B250" s="49">
        <v>992</v>
      </c>
      <c r="C250" s="24" t="s">
        <v>455</v>
      </c>
      <c r="D250" s="24" t="s">
        <v>433</v>
      </c>
      <c r="E250" s="24" t="s">
        <v>615</v>
      </c>
      <c r="F250" s="24" t="s">
        <v>617</v>
      </c>
      <c r="G250" s="28">
        <f>H250</f>
        <v>975000</v>
      </c>
      <c r="H250" s="28">
        <v>975000</v>
      </c>
      <c r="I250" s="28"/>
    </row>
    <row r="251" spans="1:9" ht="12.75">
      <c r="A251" s="10" t="s">
        <v>595</v>
      </c>
      <c r="B251" s="49">
        <v>992</v>
      </c>
      <c r="C251" s="24" t="s">
        <v>455</v>
      </c>
      <c r="D251" s="24" t="s">
        <v>433</v>
      </c>
      <c r="E251" s="24" t="s">
        <v>596</v>
      </c>
      <c r="F251" s="24"/>
      <c r="G251" s="28">
        <f>G252</f>
        <v>8907600</v>
      </c>
      <c r="H251" s="28">
        <f>H252</f>
        <v>8907600</v>
      </c>
      <c r="I251" s="28"/>
    </row>
    <row r="252" spans="1:12" ht="56.25">
      <c r="A252" s="10" t="s">
        <v>161</v>
      </c>
      <c r="B252" s="49">
        <v>992</v>
      </c>
      <c r="C252" s="24" t="s">
        <v>455</v>
      </c>
      <c r="D252" s="24" t="s">
        <v>433</v>
      </c>
      <c r="E252" s="24" t="s">
        <v>162</v>
      </c>
      <c r="F252" s="24"/>
      <c r="G252" s="28">
        <f>G253</f>
        <v>8907600</v>
      </c>
      <c r="H252" s="28">
        <f>H253</f>
        <v>8907600</v>
      </c>
      <c r="I252" s="28"/>
      <c r="L252" t="s">
        <v>318</v>
      </c>
    </row>
    <row r="253" spans="1:9" ht="12.75">
      <c r="A253" s="10" t="s">
        <v>616</v>
      </c>
      <c r="B253" s="49">
        <v>992</v>
      </c>
      <c r="C253" s="24" t="s">
        <v>455</v>
      </c>
      <c r="D253" s="24" t="s">
        <v>433</v>
      </c>
      <c r="E253" s="24" t="s">
        <v>162</v>
      </c>
      <c r="F253" s="24" t="s">
        <v>617</v>
      </c>
      <c r="G253" s="28">
        <f>H253</f>
        <v>8907600</v>
      </c>
      <c r="H253" s="28">
        <v>8907600</v>
      </c>
      <c r="I253" s="28"/>
    </row>
    <row r="254" spans="1:9" ht="12.75">
      <c r="A254" s="10" t="s">
        <v>599</v>
      </c>
      <c r="B254" s="49">
        <v>992</v>
      </c>
      <c r="C254" s="24" t="s">
        <v>455</v>
      </c>
      <c r="D254" s="24" t="s">
        <v>433</v>
      </c>
      <c r="E254" s="24" t="s">
        <v>618</v>
      </c>
      <c r="F254" s="24"/>
      <c r="G254" s="28">
        <f>G256+G258</f>
        <v>2595500</v>
      </c>
      <c r="H254" s="28">
        <f>H256+H258</f>
        <v>2595500</v>
      </c>
      <c r="I254" s="28"/>
    </row>
    <row r="255" spans="1:9" ht="56.25">
      <c r="A255" s="10" t="s">
        <v>163</v>
      </c>
      <c r="B255" s="49">
        <v>992</v>
      </c>
      <c r="C255" s="24" t="s">
        <v>455</v>
      </c>
      <c r="D255" s="24" t="s">
        <v>433</v>
      </c>
      <c r="E255" s="24" t="s">
        <v>164</v>
      </c>
      <c r="F255" s="24"/>
      <c r="G255" s="28">
        <f>G256+G258</f>
        <v>2595500</v>
      </c>
      <c r="H255" s="28">
        <f>H256+H258</f>
        <v>2595500</v>
      </c>
      <c r="I255" s="28"/>
    </row>
    <row r="256" spans="1:9" ht="112.5">
      <c r="A256" s="10" t="s">
        <v>484</v>
      </c>
      <c r="B256" s="49">
        <v>992</v>
      </c>
      <c r="C256" s="24" t="s">
        <v>455</v>
      </c>
      <c r="D256" s="24" t="s">
        <v>433</v>
      </c>
      <c r="E256" s="24" t="s">
        <v>619</v>
      </c>
      <c r="F256" s="24"/>
      <c r="G256" s="28">
        <f>G257</f>
        <v>2592000</v>
      </c>
      <c r="H256" s="28">
        <f>H257</f>
        <v>2592000</v>
      </c>
      <c r="I256" s="28"/>
    </row>
    <row r="257" spans="1:9" ht="12.75">
      <c r="A257" s="10" t="s">
        <v>616</v>
      </c>
      <c r="B257" s="49">
        <v>992</v>
      </c>
      <c r="C257" s="24" t="s">
        <v>455</v>
      </c>
      <c r="D257" s="24" t="s">
        <v>433</v>
      </c>
      <c r="E257" s="24" t="s">
        <v>619</v>
      </c>
      <c r="F257" s="24" t="s">
        <v>617</v>
      </c>
      <c r="G257" s="28">
        <f>H257</f>
        <v>2592000</v>
      </c>
      <c r="H257" s="28">
        <v>2592000</v>
      </c>
      <c r="I257" s="28"/>
    </row>
    <row r="258" spans="1:9" ht="90">
      <c r="A258" s="10" t="s">
        <v>621</v>
      </c>
      <c r="B258" s="49">
        <v>992</v>
      </c>
      <c r="C258" s="24" t="s">
        <v>455</v>
      </c>
      <c r="D258" s="24" t="s">
        <v>433</v>
      </c>
      <c r="E258" s="24" t="s">
        <v>620</v>
      </c>
      <c r="F258" s="24"/>
      <c r="G258" s="28">
        <f>G259</f>
        <v>3500</v>
      </c>
      <c r="H258" s="28">
        <f>H259</f>
        <v>3500</v>
      </c>
      <c r="I258" s="28"/>
    </row>
    <row r="259" spans="1:9" ht="12.75">
      <c r="A259" s="10" t="s">
        <v>616</v>
      </c>
      <c r="B259" s="49">
        <v>992</v>
      </c>
      <c r="C259" s="24" t="s">
        <v>455</v>
      </c>
      <c r="D259" s="24" t="s">
        <v>433</v>
      </c>
      <c r="E259" s="24" t="s">
        <v>620</v>
      </c>
      <c r="F259" s="24" t="s">
        <v>617</v>
      </c>
      <c r="G259" s="28">
        <f>H259</f>
        <v>3500</v>
      </c>
      <c r="H259" s="28">
        <v>3500</v>
      </c>
      <c r="I259" s="28"/>
    </row>
    <row r="260" spans="1:9" s="43" customFormat="1" ht="12.75">
      <c r="A260" s="7" t="s">
        <v>656</v>
      </c>
      <c r="B260" s="7"/>
      <c r="C260" s="24"/>
      <c r="D260" s="24"/>
      <c r="E260" s="24"/>
      <c r="F260" s="24"/>
      <c r="G260" s="28">
        <f>H260+I260</f>
        <v>410688738</v>
      </c>
      <c r="H260" s="28">
        <f>H15+H101+H127+H159+H206</f>
        <v>387827759</v>
      </c>
      <c r="I260" s="28">
        <f>I15+I101+I127+I159+I206</f>
        <v>22860979</v>
      </c>
    </row>
    <row r="261" spans="1:9" s="43" customFormat="1" ht="12.75">
      <c r="A261" s="40"/>
      <c r="B261" s="50"/>
      <c r="C261" s="41"/>
      <c r="D261" s="41" t="s">
        <v>318</v>
      </c>
      <c r="E261" s="41"/>
      <c r="F261" s="41"/>
      <c r="G261" s="42"/>
      <c r="H261" s="42"/>
      <c r="I261" s="42"/>
    </row>
    <row r="262" spans="1:9" s="43" customFormat="1" ht="12.75">
      <c r="A262" s="40"/>
      <c r="B262" s="50"/>
      <c r="C262" s="41"/>
      <c r="D262" s="41"/>
      <c r="E262" s="41"/>
      <c r="F262" s="41"/>
      <c r="G262" s="42"/>
      <c r="H262" s="42"/>
      <c r="I262" s="42"/>
    </row>
    <row r="263" spans="1:9" s="43" customFormat="1" ht="12.75">
      <c r="A263" s="40"/>
      <c r="B263" s="50"/>
      <c r="C263" s="41"/>
      <c r="D263" s="41"/>
      <c r="E263" s="41"/>
      <c r="F263" s="41"/>
      <c r="G263" s="42"/>
      <c r="H263" s="42"/>
      <c r="I263" s="42"/>
    </row>
    <row r="264" spans="1:9" s="43" customFormat="1" ht="12.75">
      <c r="A264" s="40"/>
      <c r="B264" s="50"/>
      <c r="C264" s="41"/>
      <c r="D264" s="41"/>
      <c r="E264" s="41"/>
      <c r="F264" s="41"/>
      <c r="G264" s="42"/>
      <c r="H264" s="42"/>
      <c r="I264" s="42"/>
    </row>
    <row r="265" spans="1:9" s="43" customFormat="1" ht="12.75">
      <c r="A265" s="40"/>
      <c r="B265" s="50"/>
      <c r="C265" s="41"/>
      <c r="D265" s="41"/>
      <c r="E265" s="41"/>
      <c r="F265" s="41"/>
      <c r="G265" s="42"/>
      <c r="H265" s="42"/>
      <c r="I265" s="42"/>
    </row>
    <row r="266" spans="1:9" s="43" customFormat="1" ht="12.75">
      <c r="A266" s="40"/>
      <c r="B266" s="50"/>
      <c r="C266" s="41"/>
      <c r="D266" s="41"/>
      <c r="E266" s="41"/>
      <c r="F266" s="41"/>
      <c r="G266" s="42"/>
      <c r="H266" s="42"/>
      <c r="I266" s="42"/>
    </row>
    <row r="267" spans="1:9" s="43" customFormat="1" ht="12.75">
      <c r="A267" s="40"/>
      <c r="B267" s="50"/>
      <c r="C267" s="41"/>
      <c r="D267" s="41"/>
      <c r="E267" s="41"/>
      <c r="F267" s="41"/>
      <c r="G267" s="42"/>
      <c r="H267" s="42"/>
      <c r="I267" s="42"/>
    </row>
  </sheetData>
  <mergeCells count="17">
    <mergeCell ref="E1:I1"/>
    <mergeCell ref="E2:I2"/>
    <mergeCell ref="E3:I3"/>
    <mergeCell ref="E4:I4"/>
    <mergeCell ref="E5:I5"/>
    <mergeCell ref="A7:I7"/>
    <mergeCell ref="A8:I8"/>
    <mergeCell ref="A9:I9"/>
    <mergeCell ref="A10:I10"/>
    <mergeCell ref="A12:A13"/>
    <mergeCell ref="C12:C13"/>
    <mergeCell ref="D12:D13"/>
    <mergeCell ref="E12:E13"/>
    <mergeCell ref="F12:F13"/>
    <mergeCell ref="G12:G13"/>
    <mergeCell ref="H12:I12"/>
    <mergeCell ref="B12:B13"/>
  </mergeCells>
  <printOptions/>
  <pageMargins left="0.63" right="0.21" top="0.31" bottom="0.3" header="0.27" footer="0.26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34">
      <selection activeCell="G11" sqref="F11:G11"/>
    </sheetView>
  </sheetViews>
  <sheetFormatPr defaultColWidth="9.140625" defaultRowHeight="12.75"/>
  <cols>
    <col min="1" max="1" width="39.7109375" style="0" customWidth="1"/>
    <col min="2" max="2" width="15.00390625" style="0" customWidth="1"/>
    <col min="3" max="3" width="17.28125" style="0" customWidth="1"/>
    <col min="4" max="4" width="19.00390625" style="0" customWidth="1"/>
  </cols>
  <sheetData>
    <row r="1" spans="1:4" ht="12.75">
      <c r="A1" s="162" t="s">
        <v>2</v>
      </c>
      <c r="B1" s="162"/>
      <c r="C1" s="162"/>
      <c r="D1" s="162"/>
    </row>
    <row r="2" spans="1:4" ht="12.75">
      <c r="A2" s="162" t="s">
        <v>361</v>
      </c>
      <c r="B2" s="162"/>
      <c r="C2" s="162"/>
      <c r="D2" s="162"/>
    </row>
    <row r="3" spans="1:4" ht="12.75">
      <c r="A3" s="162" t="s">
        <v>490</v>
      </c>
      <c r="B3" s="162"/>
      <c r="C3" s="162"/>
      <c r="D3" s="162"/>
    </row>
    <row r="4" spans="1:4" ht="12.75">
      <c r="A4" s="162" t="s">
        <v>137</v>
      </c>
      <c r="B4" s="162"/>
      <c r="C4" s="162"/>
      <c r="D4" s="162"/>
    </row>
    <row r="5" spans="1:4" ht="12.75">
      <c r="A5" s="155" t="s">
        <v>170</v>
      </c>
      <c r="B5" s="155"/>
      <c r="C5" s="155"/>
      <c r="D5" s="155"/>
    </row>
    <row r="6" spans="1:4" ht="12.75">
      <c r="A6" s="155"/>
      <c r="B6" s="155"/>
      <c r="C6" s="155"/>
      <c r="D6" s="155"/>
    </row>
    <row r="7" spans="1:4" ht="26.25" customHeight="1">
      <c r="A7" s="180" t="s">
        <v>138</v>
      </c>
      <c r="B7" s="180"/>
      <c r="C7" s="180"/>
      <c r="D7" s="18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 t="s">
        <v>422</v>
      </c>
    </row>
    <row r="10" spans="1:4" ht="12.75">
      <c r="A10" s="60" t="s">
        <v>535</v>
      </c>
      <c r="B10" s="60"/>
      <c r="C10" s="20"/>
      <c r="D10" s="96">
        <v>3217387</v>
      </c>
    </row>
    <row r="11" spans="1:4" ht="12.75">
      <c r="A11" s="60" t="s">
        <v>641</v>
      </c>
      <c r="B11" s="60"/>
      <c r="C11" s="20"/>
      <c r="D11" s="96"/>
    </row>
    <row r="12" spans="1:4" ht="12.75">
      <c r="A12" s="60" t="s">
        <v>685</v>
      </c>
      <c r="B12" s="60"/>
      <c r="C12" s="20"/>
      <c r="D12" s="96">
        <v>217387</v>
      </c>
    </row>
    <row r="13" spans="1:4" ht="12.75">
      <c r="A13" s="60" t="s">
        <v>304</v>
      </c>
      <c r="B13" s="60"/>
      <c r="C13" s="20"/>
      <c r="D13" s="96">
        <v>3000000</v>
      </c>
    </row>
    <row r="14" spans="1:4" ht="72.75" customHeight="1">
      <c r="A14" s="61" t="s">
        <v>172</v>
      </c>
      <c r="B14" s="61" t="s">
        <v>303</v>
      </c>
      <c r="C14" s="61" t="s">
        <v>642</v>
      </c>
      <c r="D14" s="61" t="s">
        <v>301</v>
      </c>
    </row>
    <row r="15" spans="1:4" ht="13.5" customHeight="1">
      <c r="A15" s="61">
        <v>1</v>
      </c>
      <c r="B15" s="61">
        <v>2</v>
      </c>
      <c r="C15" s="61">
        <v>3</v>
      </c>
      <c r="D15" s="61">
        <v>4</v>
      </c>
    </row>
    <row r="16" spans="1:4" ht="13.5" customHeight="1">
      <c r="A16" s="109" t="s">
        <v>575</v>
      </c>
      <c r="B16" s="110"/>
      <c r="C16" s="110"/>
      <c r="D16" s="110"/>
    </row>
    <row r="17" spans="1:4" ht="13.5" customHeight="1">
      <c r="A17" s="135" t="s">
        <v>547</v>
      </c>
      <c r="B17" s="109"/>
      <c r="C17" s="144">
        <f>SUM(C20:C32)</f>
        <v>6946200</v>
      </c>
      <c r="D17" s="110"/>
    </row>
    <row r="18" spans="1:4" ht="13.5" customHeight="1">
      <c r="A18" s="136" t="s">
        <v>641</v>
      </c>
      <c r="B18" s="109"/>
      <c r="C18" s="110"/>
      <c r="D18" s="110"/>
    </row>
    <row r="19" spans="1:4" s="53" customFormat="1" ht="27.75" customHeight="1">
      <c r="A19" s="138" t="s">
        <v>72</v>
      </c>
      <c r="B19" s="139"/>
      <c r="C19" s="145">
        <v>6946200</v>
      </c>
      <c r="D19" s="139"/>
    </row>
    <row r="20" spans="1:4" ht="28.5" customHeight="1">
      <c r="A20" s="179" t="s">
        <v>679</v>
      </c>
      <c r="B20" s="137">
        <v>4209900</v>
      </c>
      <c r="C20" s="143">
        <v>379823</v>
      </c>
      <c r="D20" s="137"/>
    </row>
    <row r="21" spans="1:4" ht="13.5" customHeight="1">
      <c r="A21" s="179"/>
      <c r="B21" s="137">
        <v>4209903</v>
      </c>
      <c r="C21" s="143">
        <v>379823</v>
      </c>
      <c r="D21" s="137"/>
    </row>
    <row r="22" spans="1:4" ht="17.25" customHeight="1">
      <c r="A22" s="179" t="s">
        <v>677</v>
      </c>
      <c r="B22" s="137">
        <v>4209900</v>
      </c>
      <c r="C22" s="143">
        <v>13827.5</v>
      </c>
      <c r="D22" s="137"/>
    </row>
    <row r="23" spans="1:4" ht="17.25" customHeight="1">
      <c r="A23" s="179"/>
      <c r="B23" s="137">
        <v>4209903</v>
      </c>
      <c r="C23" s="143">
        <v>13827.5</v>
      </c>
      <c r="D23" s="137"/>
    </row>
    <row r="24" spans="1:4" ht="17.25" customHeight="1">
      <c r="A24" s="179" t="s">
        <v>680</v>
      </c>
      <c r="B24" s="137">
        <v>4209900</v>
      </c>
      <c r="C24" s="143">
        <v>597554</v>
      </c>
      <c r="D24" s="137"/>
    </row>
    <row r="25" spans="1:4" ht="17.25" customHeight="1">
      <c r="A25" s="179"/>
      <c r="B25" s="137">
        <v>4209903</v>
      </c>
      <c r="C25" s="143">
        <v>597554</v>
      </c>
      <c r="D25" s="137"/>
    </row>
    <row r="26" spans="1:4" ht="26.25" customHeight="1">
      <c r="A26" s="142" t="s">
        <v>684</v>
      </c>
      <c r="B26" s="137">
        <v>1020102</v>
      </c>
      <c r="C26" s="143">
        <v>217387</v>
      </c>
      <c r="D26" s="137" t="s">
        <v>462</v>
      </c>
    </row>
    <row r="27" spans="1:4" ht="13.5" customHeight="1">
      <c r="A27" s="179" t="s">
        <v>678</v>
      </c>
      <c r="B27" s="137">
        <v>4219900</v>
      </c>
      <c r="C27" s="143">
        <v>100271</v>
      </c>
      <c r="D27" s="137"/>
    </row>
    <row r="28" spans="1:4" ht="13.5" customHeight="1">
      <c r="A28" s="179"/>
      <c r="B28" s="137">
        <v>4219903</v>
      </c>
      <c r="C28" s="143">
        <v>100271</v>
      </c>
      <c r="D28" s="137"/>
    </row>
    <row r="29" spans="1:4" ht="18.75" customHeight="1">
      <c r="A29" s="179" t="s">
        <v>682</v>
      </c>
      <c r="B29" s="137">
        <v>4219900</v>
      </c>
      <c r="C29" s="143">
        <v>900000</v>
      </c>
      <c r="D29" s="137"/>
    </row>
    <row r="30" spans="1:4" ht="17.25" customHeight="1">
      <c r="A30" s="179"/>
      <c r="B30" s="137">
        <v>4219903</v>
      </c>
      <c r="C30" s="143">
        <v>900000</v>
      </c>
      <c r="D30" s="137"/>
    </row>
    <row r="31" spans="1:4" ht="19.5" customHeight="1">
      <c r="A31" s="179" t="s">
        <v>683</v>
      </c>
      <c r="B31" s="137">
        <v>4219900</v>
      </c>
      <c r="C31" s="143">
        <v>1769437.5</v>
      </c>
      <c r="D31" s="137"/>
    </row>
    <row r="32" spans="1:4" ht="18" customHeight="1">
      <c r="A32" s="179"/>
      <c r="B32" s="137">
        <v>4219903</v>
      </c>
      <c r="C32" s="143">
        <v>976424.5</v>
      </c>
      <c r="D32" s="137"/>
    </row>
    <row r="33" spans="1:4" s="37" customFormat="1" ht="27.75" customHeight="1">
      <c r="A33" s="146" t="s">
        <v>572</v>
      </c>
      <c r="B33" s="148"/>
      <c r="C33" s="149">
        <f>C35</f>
        <v>200000</v>
      </c>
      <c r="D33" s="148"/>
    </row>
    <row r="34" spans="1:4" ht="18" customHeight="1">
      <c r="A34" s="142" t="s">
        <v>641</v>
      </c>
      <c r="B34" s="137"/>
      <c r="C34" s="143"/>
      <c r="D34" s="137"/>
    </row>
    <row r="35" spans="1:4" s="53" customFormat="1" ht="15" customHeight="1">
      <c r="A35" s="147" t="s">
        <v>460</v>
      </c>
      <c r="B35" s="150"/>
      <c r="C35" s="145">
        <f>C36</f>
        <v>200000</v>
      </c>
      <c r="D35" s="150"/>
    </row>
    <row r="36" spans="1:4" ht="29.25" customHeight="1">
      <c r="A36" s="142" t="s">
        <v>461</v>
      </c>
      <c r="B36" s="137">
        <v>5230100</v>
      </c>
      <c r="C36" s="143">
        <v>200000</v>
      </c>
      <c r="D36" s="137"/>
    </row>
    <row r="37" spans="1:4" ht="12.75">
      <c r="A37" s="65" t="s">
        <v>302</v>
      </c>
      <c r="B37" s="65"/>
      <c r="C37" s="141">
        <f>C39+C41</f>
        <v>6297600</v>
      </c>
      <c r="D37" s="151"/>
    </row>
    <row r="38" spans="1:4" ht="12.75">
      <c r="A38" s="62" t="s">
        <v>641</v>
      </c>
      <c r="B38" s="62"/>
      <c r="C38" s="66"/>
      <c r="D38" s="151"/>
    </row>
    <row r="39" spans="1:4" ht="18" customHeight="1">
      <c r="A39" s="64" t="s">
        <v>623</v>
      </c>
      <c r="B39" s="152"/>
      <c r="C39" s="140">
        <f>C40</f>
        <v>3000000</v>
      </c>
      <c r="D39" s="151"/>
    </row>
    <row r="40" spans="1:4" ht="28.5" customHeight="1">
      <c r="A40" s="63" t="s">
        <v>305</v>
      </c>
      <c r="B40" s="153">
        <v>1020102</v>
      </c>
      <c r="C40" s="82">
        <v>3000000</v>
      </c>
      <c r="D40" s="59" t="s">
        <v>463</v>
      </c>
    </row>
    <row r="41" spans="1:4" s="53" customFormat="1" ht="18.75" customHeight="1">
      <c r="A41" s="53" t="s">
        <v>158</v>
      </c>
      <c r="B41" s="154"/>
      <c r="C41" s="140">
        <f>SUM(C42:C47)</f>
        <v>3297600</v>
      </c>
      <c r="D41" s="154"/>
    </row>
    <row r="42" spans="1:4" ht="20.25" customHeight="1">
      <c r="A42" s="177" t="s">
        <v>159</v>
      </c>
      <c r="B42" s="59">
        <v>4709900</v>
      </c>
      <c r="C42" s="82">
        <v>1131000</v>
      </c>
      <c r="D42" s="151"/>
    </row>
    <row r="43" spans="1:4" ht="23.25" customHeight="1">
      <c r="A43" s="177"/>
      <c r="B43" s="59">
        <v>4709903</v>
      </c>
      <c r="C43" s="82">
        <v>1131000</v>
      </c>
      <c r="D43" s="151"/>
    </row>
    <row r="44" spans="1:4" ht="17.25" customHeight="1">
      <c r="A44" s="178" t="s">
        <v>160</v>
      </c>
      <c r="B44" s="59">
        <v>4709900</v>
      </c>
      <c r="C44" s="82">
        <v>317800</v>
      </c>
      <c r="D44" s="151"/>
    </row>
    <row r="45" spans="1:4" ht="15" customHeight="1">
      <c r="A45" s="178"/>
      <c r="B45" s="59">
        <v>4709903</v>
      </c>
      <c r="C45" s="82">
        <v>317800</v>
      </c>
      <c r="D45" s="151"/>
    </row>
    <row r="46" spans="1:4" ht="27" customHeight="1">
      <c r="A46" s="178" t="s">
        <v>681</v>
      </c>
      <c r="B46" s="59">
        <v>4709900</v>
      </c>
      <c r="C46" s="82">
        <v>200000</v>
      </c>
      <c r="D46" s="151"/>
    </row>
    <row r="47" spans="1:4" ht="16.5" customHeight="1">
      <c r="A47" s="178"/>
      <c r="B47" s="59">
        <v>4709903</v>
      </c>
      <c r="C47" s="82">
        <v>200000</v>
      </c>
      <c r="D47" s="151"/>
    </row>
  </sheetData>
  <mergeCells count="16">
    <mergeCell ref="A1:D1"/>
    <mergeCell ref="A2:D2"/>
    <mergeCell ref="A4:D4"/>
    <mergeCell ref="A7:D7"/>
    <mergeCell ref="A5:D5"/>
    <mergeCell ref="A6:D6"/>
    <mergeCell ref="A3:D3"/>
    <mergeCell ref="A42:A43"/>
    <mergeCell ref="A44:A45"/>
    <mergeCell ref="A46:A47"/>
    <mergeCell ref="A20:A21"/>
    <mergeCell ref="A22:A23"/>
    <mergeCell ref="A27:A28"/>
    <mergeCell ref="A24:A25"/>
    <mergeCell ref="A29:A30"/>
    <mergeCell ref="A31:A32"/>
  </mergeCells>
  <printOptions/>
  <pageMargins left="1.05" right="0.21" top="0.37" bottom="0.27" header="0.2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5" sqref="C5:E5"/>
    </sheetView>
  </sheetViews>
  <sheetFormatPr defaultColWidth="9.140625" defaultRowHeight="12.75"/>
  <cols>
    <col min="1" max="1" width="5.00390625" style="0" customWidth="1"/>
    <col min="2" max="2" width="39.00390625" style="0" customWidth="1"/>
    <col min="3" max="3" width="15.57421875" style="0" customWidth="1"/>
    <col min="4" max="4" width="16.57421875" style="0" customWidth="1"/>
    <col min="5" max="5" width="14.8515625" style="0" customWidth="1"/>
  </cols>
  <sheetData>
    <row r="1" spans="3:5" ht="12.75">
      <c r="C1" s="162" t="s">
        <v>182</v>
      </c>
      <c r="D1" s="162"/>
      <c r="E1" s="162"/>
    </row>
    <row r="2" spans="3:5" ht="12.75">
      <c r="C2" s="3"/>
      <c r="D2" s="181" t="s">
        <v>286</v>
      </c>
      <c r="E2" s="181"/>
    </row>
    <row r="3" spans="3:5" ht="12.75">
      <c r="C3" s="162" t="s">
        <v>361</v>
      </c>
      <c r="D3" s="162"/>
      <c r="E3" s="162"/>
    </row>
    <row r="4" spans="3:5" ht="12.75">
      <c r="C4" s="162" t="s">
        <v>489</v>
      </c>
      <c r="D4" s="162"/>
      <c r="E4" s="162"/>
    </row>
    <row r="5" spans="3:5" ht="12.75">
      <c r="C5" s="162" t="s">
        <v>118</v>
      </c>
      <c r="D5" s="162"/>
      <c r="E5" s="162"/>
    </row>
    <row r="6" spans="3:5" ht="12.75">
      <c r="C6" s="162" t="s">
        <v>170</v>
      </c>
      <c r="D6" s="162"/>
      <c r="E6" s="162"/>
    </row>
    <row r="8" spans="1:5" ht="12.75">
      <c r="A8" s="182" t="s">
        <v>9</v>
      </c>
      <c r="B8" s="182"/>
      <c r="C8" s="182"/>
      <c r="D8" s="182"/>
      <c r="E8" s="182"/>
    </row>
    <row r="9" spans="1:5" ht="12.75">
      <c r="A9" s="182" t="s">
        <v>173</v>
      </c>
      <c r="B9" s="182"/>
      <c r="C9" s="182"/>
      <c r="D9" s="182"/>
      <c r="E9" s="182"/>
    </row>
    <row r="10" spans="1:5" ht="12.75">
      <c r="A10" s="59"/>
      <c r="B10" s="59"/>
      <c r="C10" s="59"/>
      <c r="D10" s="59"/>
      <c r="E10" s="59"/>
    </row>
    <row r="11" spans="4:5" ht="12.75">
      <c r="D11" s="183" t="s">
        <v>422</v>
      </c>
      <c r="E11" s="183"/>
    </row>
    <row r="12" spans="1:5" ht="12.75">
      <c r="A12" s="184" t="s">
        <v>339</v>
      </c>
      <c r="B12" s="184" t="s">
        <v>340</v>
      </c>
      <c r="C12" s="185" t="s">
        <v>338</v>
      </c>
      <c r="D12" s="186" t="s">
        <v>336</v>
      </c>
      <c r="E12" s="186"/>
    </row>
    <row r="13" spans="1:5" ht="90" customHeight="1">
      <c r="A13" s="184"/>
      <c r="B13" s="184"/>
      <c r="C13" s="185"/>
      <c r="D13" s="61" t="s">
        <v>337</v>
      </c>
      <c r="E13" s="73" t="s">
        <v>335</v>
      </c>
    </row>
    <row r="14" spans="1:5" ht="12.75">
      <c r="A14" s="59" t="s">
        <v>341</v>
      </c>
      <c r="B14" t="s">
        <v>317</v>
      </c>
      <c r="C14" s="82">
        <f>D14+E14</f>
        <v>2933684</v>
      </c>
      <c r="D14" s="82">
        <v>2880029</v>
      </c>
      <c r="E14" s="82">
        <v>53655</v>
      </c>
    </row>
    <row r="15" spans="1:5" ht="12.75">
      <c r="A15" s="59" t="s">
        <v>342</v>
      </c>
      <c r="B15" t="s">
        <v>319</v>
      </c>
      <c r="C15" s="82">
        <f aca="true" t="shared" si="0" ref="C15:C30">D15+E15</f>
        <v>2476644</v>
      </c>
      <c r="D15" s="82">
        <v>2428854</v>
      </c>
      <c r="E15" s="82">
        <v>47790</v>
      </c>
    </row>
    <row r="16" spans="1:5" ht="12.75">
      <c r="A16" s="59" t="s">
        <v>343</v>
      </c>
      <c r="B16" t="s">
        <v>320</v>
      </c>
      <c r="C16" s="82">
        <f t="shared" si="0"/>
        <v>2455631</v>
      </c>
      <c r="D16" s="82">
        <v>2332231</v>
      </c>
      <c r="E16" s="82">
        <v>123400</v>
      </c>
    </row>
    <row r="17" spans="1:5" ht="12.75">
      <c r="A17" s="59" t="s">
        <v>344</v>
      </c>
      <c r="B17" t="s">
        <v>321</v>
      </c>
      <c r="C17" s="82">
        <f t="shared" si="0"/>
        <v>1934762</v>
      </c>
      <c r="D17" s="82">
        <v>1883682</v>
      </c>
      <c r="E17" s="82">
        <v>51080</v>
      </c>
    </row>
    <row r="18" spans="1:5" ht="12.75">
      <c r="A18" s="59" t="s">
        <v>345</v>
      </c>
      <c r="B18" t="s">
        <v>322</v>
      </c>
      <c r="C18" s="82">
        <f t="shared" si="0"/>
        <v>1308722</v>
      </c>
      <c r="D18" s="82">
        <v>731222</v>
      </c>
      <c r="E18" s="82">
        <v>577500</v>
      </c>
    </row>
    <row r="19" spans="1:5" ht="12.75">
      <c r="A19" s="59" t="s">
        <v>346</v>
      </c>
      <c r="B19" t="s">
        <v>323</v>
      </c>
      <c r="C19" s="82">
        <f t="shared" si="0"/>
        <v>2069779</v>
      </c>
      <c r="D19" s="82">
        <v>1937324</v>
      </c>
      <c r="E19" s="82">
        <v>132455</v>
      </c>
    </row>
    <row r="20" spans="1:5" ht="12.75">
      <c r="A20" s="59" t="s">
        <v>347</v>
      </c>
      <c r="B20" t="s">
        <v>324</v>
      </c>
      <c r="C20" s="82">
        <f t="shared" si="0"/>
        <v>1343901</v>
      </c>
      <c r="D20" s="82">
        <v>1325246</v>
      </c>
      <c r="E20" s="82">
        <v>18655</v>
      </c>
    </row>
    <row r="21" spans="1:5" ht="12.75">
      <c r="A21" s="59" t="s">
        <v>348</v>
      </c>
      <c r="B21" t="s">
        <v>325</v>
      </c>
      <c r="C21" s="82">
        <f t="shared" si="0"/>
        <v>1553442</v>
      </c>
      <c r="D21" s="82">
        <v>1350422</v>
      </c>
      <c r="E21" s="82">
        <v>203020</v>
      </c>
    </row>
    <row r="22" spans="1:7" ht="12.75">
      <c r="A22" s="59" t="s">
        <v>349</v>
      </c>
      <c r="B22" t="s">
        <v>326</v>
      </c>
      <c r="C22" s="82">
        <f t="shared" si="0"/>
        <v>3165107</v>
      </c>
      <c r="D22" s="82">
        <v>2750767</v>
      </c>
      <c r="E22" s="82">
        <v>414340</v>
      </c>
      <c r="G22" t="s">
        <v>318</v>
      </c>
    </row>
    <row r="23" spans="1:5" ht="12.75">
      <c r="A23" s="59" t="s">
        <v>350</v>
      </c>
      <c r="B23" t="s">
        <v>327</v>
      </c>
      <c r="C23" s="82">
        <f t="shared" si="0"/>
        <v>1785350</v>
      </c>
      <c r="D23" s="82">
        <v>1722395</v>
      </c>
      <c r="E23" s="82">
        <v>62955</v>
      </c>
    </row>
    <row r="24" spans="1:5" ht="12.75">
      <c r="A24" s="59" t="s">
        <v>351</v>
      </c>
      <c r="B24" t="s">
        <v>328</v>
      </c>
      <c r="C24" s="82">
        <f t="shared" si="0"/>
        <v>1744772</v>
      </c>
      <c r="D24" s="82">
        <v>1721417</v>
      </c>
      <c r="E24" s="82">
        <v>23355</v>
      </c>
    </row>
    <row r="25" spans="1:5" ht="12.75">
      <c r="A25" s="59" t="s">
        <v>352</v>
      </c>
      <c r="B25" t="s">
        <v>329</v>
      </c>
      <c r="C25" s="82">
        <f t="shared" si="0"/>
        <v>2345017</v>
      </c>
      <c r="D25" s="82">
        <v>2303122</v>
      </c>
      <c r="E25" s="82">
        <v>41895</v>
      </c>
    </row>
    <row r="26" spans="1:5" ht="12.75">
      <c r="A26" s="59" t="s">
        <v>353</v>
      </c>
      <c r="B26" t="s">
        <v>330</v>
      </c>
      <c r="C26" s="82">
        <f t="shared" si="0"/>
        <v>2799451</v>
      </c>
      <c r="D26" s="82">
        <v>2717751</v>
      </c>
      <c r="E26" s="82">
        <v>81700</v>
      </c>
    </row>
    <row r="27" spans="1:5" ht="12.75">
      <c r="A27" s="59" t="s">
        <v>354</v>
      </c>
      <c r="B27" t="s">
        <v>331</v>
      </c>
      <c r="C27" s="82">
        <f t="shared" si="0"/>
        <v>1433965</v>
      </c>
      <c r="D27" s="82">
        <v>1374665</v>
      </c>
      <c r="E27" s="82">
        <v>59300</v>
      </c>
    </row>
    <row r="28" spans="1:5" ht="12.75">
      <c r="A28" s="59" t="s">
        <v>355</v>
      </c>
      <c r="B28" t="s">
        <v>332</v>
      </c>
      <c r="C28" s="82">
        <f t="shared" si="0"/>
        <v>7209236</v>
      </c>
      <c r="D28" s="82">
        <v>1362466</v>
      </c>
      <c r="E28" s="82">
        <v>5846770</v>
      </c>
    </row>
    <row r="29" spans="1:5" ht="12.75">
      <c r="A29" s="59" t="s">
        <v>356</v>
      </c>
      <c r="B29" t="s">
        <v>333</v>
      </c>
      <c r="C29" s="82">
        <f t="shared" si="0"/>
        <v>1783731</v>
      </c>
      <c r="D29" s="82">
        <v>1734436</v>
      </c>
      <c r="E29" s="82">
        <v>49295</v>
      </c>
    </row>
    <row r="30" spans="1:5" ht="12.75">
      <c r="A30" s="59" t="s">
        <v>357</v>
      </c>
      <c r="B30" t="s">
        <v>334</v>
      </c>
      <c r="C30" s="82">
        <f t="shared" si="0"/>
        <v>3031906</v>
      </c>
      <c r="D30" s="82">
        <v>2498971</v>
      </c>
      <c r="E30" s="82">
        <v>532935</v>
      </c>
    </row>
    <row r="31" spans="2:5" ht="12.75">
      <c r="B31" s="59" t="s">
        <v>656</v>
      </c>
      <c r="C31" s="82">
        <f>D31+E31</f>
        <v>41375100</v>
      </c>
      <c r="D31" s="82">
        <f>SUM(D14:D30)</f>
        <v>33055000</v>
      </c>
      <c r="E31" s="82">
        <f>SUM(E14:E30)</f>
        <v>8320100</v>
      </c>
    </row>
  </sheetData>
  <mergeCells count="13">
    <mergeCell ref="A12:A13"/>
    <mergeCell ref="B12:B13"/>
    <mergeCell ref="C12:C13"/>
    <mergeCell ref="D12:E12"/>
    <mergeCell ref="C6:E6"/>
    <mergeCell ref="A8:E8"/>
    <mergeCell ref="A9:E9"/>
    <mergeCell ref="D11:E11"/>
    <mergeCell ref="C1:E1"/>
    <mergeCell ref="C3:E3"/>
    <mergeCell ref="C4:E4"/>
    <mergeCell ref="C5:E5"/>
    <mergeCell ref="D2:E2"/>
  </mergeCells>
  <printOptions/>
  <pageMargins left="0.7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budget1</cp:lastModifiedBy>
  <cp:lastPrinted>2008-12-08T11:17:00Z</cp:lastPrinted>
  <dcterms:created xsi:type="dcterms:W3CDTF">1996-10-08T23:32:33Z</dcterms:created>
  <dcterms:modified xsi:type="dcterms:W3CDTF">2008-12-08T11:18:41Z</dcterms:modified>
  <cp:category/>
  <cp:version/>
  <cp:contentType/>
  <cp:contentStatus/>
</cp:coreProperties>
</file>