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tabRatio="469" activeTab="0"/>
  </bookViews>
  <sheets>
    <sheet name="Свод" sheetId="1" r:id="rId1"/>
  </sheets>
  <definedNames>
    <definedName name="А2">#REF!</definedName>
    <definedName name="_xlnm.Print_Area" localSheetId="0">'Свод'!$A$1:$C$167</definedName>
  </definedNames>
  <calcPr fullCalcOnLoad="1"/>
</workbook>
</file>

<file path=xl/sharedStrings.xml><?xml version="1.0" encoding="utf-8"?>
<sst xmlns="http://schemas.openxmlformats.org/spreadsheetml/2006/main" count="163" uniqueCount="127">
  <si>
    <t>Цивильский</t>
  </si>
  <si>
    <t xml:space="preserve"> П О К А З А Т Е Л И </t>
  </si>
  <si>
    <t>% к плану</t>
  </si>
  <si>
    <t>%</t>
  </si>
  <si>
    <t>в т.ч.погибло, га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</si>
  <si>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</si>
  <si>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</si>
  <si>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</si>
  <si>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</si>
  <si>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</si>
  <si>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</si>
  <si>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</si>
  <si>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</si>
  <si>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</si>
  <si>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</si>
  <si>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</si>
  <si>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посева овощей, га</t>
  </si>
  <si>
    <t xml:space="preserve"> </t>
  </si>
  <si>
    <t>ВТМ</t>
  </si>
  <si>
    <t xml:space="preserve">         план  </t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</si>
  <si>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</si>
  <si>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</si>
  <si>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</si>
  <si>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</si>
  <si>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</si>
  <si>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</si>
  <si>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</si>
  <si>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</si>
  <si>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</si>
  <si>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</si>
  <si>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</si>
  <si>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</si>
  <si>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</si>
  <si>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</si>
  <si>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</si>
  <si>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</si>
  <si>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</si>
  <si>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</si>
  <si>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</si>
  <si>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</si>
  <si>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</si>
  <si>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</si>
  <si>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</si>
  <si>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</si>
  <si>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</si>
  <si>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</si>
  <si>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</si>
  <si>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</si>
  <si>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</si>
  <si>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</si>
  <si>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</si>
  <si>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</si>
  <si>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</si>
  <si>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</si>
  <si>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</si>
  <si>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</si>
  <si>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</si>
  <si>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</si>
  <si>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</si>
  <si>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</si>
  <si>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</si>
  <si>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</si>
  <si>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</si>
  <si>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</si>
  <si>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</si>
  <si>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</si>
  <si>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</si>
  <si>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</si>
  <si>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</si>
  <si>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</si>
  <si>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</si>
  <si>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</si>
  <si>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</si>
  <si>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Заготовка, тонн:</t>
  </si>
  <si>
    <t>в т.ч. озимых</t>
  </si>
  <si>
    <t>яровых</t>
  </si>
  <si>
    <t>в % от площади зерновых культур</t>
  </si>
  <si>
    <t>Площадь однолетних трав, га</t>
  </si>
  <si>
    <t>в % к площади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</si>
  <si>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</si>
  <si>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</si>
  <si>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</si>
  <si>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</si>
  <si>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</si>
  <si>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</si>
  <si>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</si>
  <si>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</si>
  <si>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</si>
  <si>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</si>
  <si>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Площадь многолетних трав всего,  га</t>
  </si>
  <si>
    <t>% к погибшим</t>
  </si>
  <si>
    <t>на 1 усл. голову к.р.с. (без свиней и птицы), ц. к.ед.</t>
  </si>
  <si>
    <t>Всего кормов факт, центнеров к. 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</si>
  <si>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</si>
  <si>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</si>
  <si>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</si>
  <si>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</si>
  <si>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</si>
  <si>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Факт. засыпано семян, тонн</t>
  </si>
  <si>
    <t>Сев озимых зерновых культур, га</t>
  </si>
  <si>
    <t>в т.ч. пшеница</t>
  </si>
  <si>
    <t xml:space="preserve">          рожь</t>
  </si>
  <si>
    <t>Площадь посадки картофеля, га</t>
  </si>
  <si>
    <t>План уборки картофеля после списания, га</t>
  </si>
  <si>
    <t>Поголовье скота (без свиней птицы), усл.голов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</si>
  <si>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</si>
  <si>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</si>
  <si>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</si>
  <si>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>Скошено многолетних трав вторым укосом, га</t>
  </si>
  <si>
    <t>Заготовлено соломы, тонн</t>
  </si>
  <si>
    <r>
      <t xml:space="preserve">        </t>
    </r>
    <r>
      <rPr>
        <i/>
        <sz val="16"/>
        <rFont val="Times New Roman"/>
        <family val="1"/>
      </rPr>
      <t>в % к плану</t>
    </r>
  </si>
  <si>
    <t>Подготовка почвы под озимые, га</t>
  </si>
  <si>
    <t>Убрано овощей,га</t>
  </si>
  <si>
    <t>Валовой сбор овощей,тонн</t>
  </si>
  <si>
    <t>Обмолочено зерновых и зернобобовых культур,га</t>
  </si>
  <si>
    <t>Намалочено зерна, тонн</t>
  </si>
  <si>
    <t>Cев озимых  зерновых культур, га</t>
  </si>
  <si>
    <t>% к уборочной площади</t>
  </si>
  <si>
    <t>Скошено зерновых и зернобобовых культур, га</t>
  </si>
  <si>
    <t>Убрано хмеля,га</t>
  </si>
  <si>
    <t>Валовой сбор хмеля,тонн</t>
  </si>
  <si>
    <t>Убрано  сои, га</t>
  </si>
  <si>
    <t>Валовой сбор сои, тонн</t>
  </si>
  <si>
    <t>Убрано горчицы, га</t>
  </si>
  <si>
    <t>Валовой сбор горчицы, тонн</t>
  </si>
  <si>
    <t>Количество привлеченных людей на уборке картофеля</t>
  </si>
  <si>
    <t>Информация о сельскохозяйственных работах по состоянию на 26сентября 2012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</si>
</sst>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165" fontId="26" fillId="0" borderId="13" xfId="55" applyNumberFormat="1" applyFont="1" applyFill="1" applyBorder="1" applyAlignment="1">
      <alignment horizontal="center" vertical="center" wrapText="1"/>
    </xf>
    <xf numFmtId="1" fontId="25" fillId="0" borderId="13" xfId="55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166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55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9" fontId="26" fillId="0" borderId="14" xfId="55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165" fontId="26" fillId="0" borderId="14" xfId="55" applyNumberFormat="1" applyFont="1" applyFill="1" applyBorder="1" applyAlignment="1">
      <alignment horizontal="center" vertical="center" wrapText="1"/>
    </xf>
    <xf numFmtId="165" fontId="26" fillId="0" borderId="14" xfId="55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1" fontId="26" fillId="0" borderId="15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65" fontId="26" fillId="0" borderId="14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 indent="1"/>
    </xf>
    <xf numFmtId="165" fontId="26" fillId="0" borderId="16" xfId="55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 indent="2"/>
    </xf>
    <xf numFmtId="0" fontId="25" fillId="0" borderId="15" xfId="0" applyFont="1" applyFill="1" applyBorder="1" applyAlignment="1">
      <alignment horizontal="left" vertical="center" wrapText="1" indent="7"/>
    </xf>
    <xf numFmtId="0" fontId="26" fillId="0" borderId="14" xfId="55" applyNumberFormat="1" applyFont="1" applyFill="1" applyBorder="1" applyAlignment="1">
      <alignment horizontal="center" vertical="center"/>
    </xf>
    <xf numFmtId="165" fontId="25" fillId="0" borderId="14" xfId="55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164" fontId="26" fillId="0" borderId="14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1" fontId="26" fillId="0" borderId="14" xfId="55" applyNumberFormat="1" applyFont="1" applyFill="1" applyBorder="1" applyAlignment="1">
      <alignment horizontal="center" vertical="center"/>
    </xf>
    <xf numFmtId="0" fontId="26" fillId="0" borderId="13" xfId="55" applyNumberFormat="1" applyFont="1" applyFill="1" applyBorder="1" applyAlignment="1">
      <alignment horizontal="center" vertical="center" wrapText="1"/>
    </xf>
    <xf numFmtId="9" fontId="26" fillId="0" borderId="13" xfId="55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3" fontId="26" fillId="0" borderId="18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166" fontId="26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/>
    </xf>
    <xf numFmtId="1" fontId="5" fillId="0" borderId="0" xfId="55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9" fontId="7" fillId="0" borderId="20" xfId="55" applyFont="1" applyFill="1" applyBorder="1" applyAlignment="1">
      <alignment horizontal="center" vertical="center"/>
    </xf>
    <xf numFmtId="9" fontId="7" fillId="0" borderId="22" xfId="55" applyFont="1" applyFill="1" applyBorder="1" applyAlignment="1">
      <alignment horizontal="center" vertical="center"/>
    </xf>
    <xf numFmtId="9" fontId="7" fillId="0" borderId="21" xfId="55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184"/>
  <sheetViews>
    <sheetView tabSelected="1" view="pageBreakPreview" zoomScale="50" zoomScaleNormal="50" zoomScaleSheetLayoutView="50" zoomScalePageLayoutView="82" workbookViewId="0" topLeftCell="A1">
      <pane xSplit="1" ySplit="6" topLeftCell="B15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48" sqref="A148:B148"/>
    </sheetView>
  </sheetViews>
  <sheetFormatPr defaultColWidth="9.00390625" defaultRowHeight="12.75" outlineLevelRow="2"/>
  <cols>
    <col min="1" max="1" width="110.25390625" style="4" customWidth="1"/>
    <col min="2" max="2" width="34.25390625" style="8" customWidth="1"/>
    <col min="3" max="15" width="9.125" style="8" customWidth="1"/>
    <col min="16" max="16384" width="9.125" style="1" customWidth="1"/>
  </cols>
  <sheetData>
    <row r="1" spans="1:2" ht="20.25">
      <c r="A1" s="16"/>
      <c r="B1" s="17"/>
    </row>
    <row r="2" spans="1:15" s="2" customFormat="1" ht="39" customHeight="1">
      <c r="A2" s="65" t="s">
        <v>126</v>
      </c>
      <c r="B2" s="6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0.75" customHeight="1" thickBot="1">
      <c r="A3" s="18"/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1" customHeight="1" thickBot="1">
      <c r="A4" s="66" t="s">
        <v>1</v>
      </c>
      <c r="B4" s="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" s="5" customFormat="1" ht="120" customHeight="1">
      <c r="A5" s="67"/>
      <c r="B5" s="63" t="s">
        <v>0</v>
      </c>
    </row>
    <row r="6" spans="1:2" s="5" customFormat="1" ht="51" customHeight="1" thickBot="1">
      <c r="A6" s="68"/>
      <c r="B6" s="64"/>
    </row>
    <row r="7" spans="1:2" s="5" customFormat="1" ht="32.25" customHeight="1" hidden="1">
      <c r="A7" s="19" t="s">
        <v>105</v>
      </c>
      <c r="B7" s="20">
        <v>3112</v>
      </c>
    </row>
    <row r="8" spans="1:2" s="6" customFormat="1" ht="20.25" hidden="1">
      <c r="A8" s="21" t="s">
        <v>98</v>
      </c>
      <c r="B8" s="20">
        <v>3101</v>
      </c>
    </row>
    <row r="9" spans="1:2" s="6" customFormat="1" ht="29.25" customHeight="1" hidden="1">
      <c r="A9" s="22" t="s">
        <v>60</v>
      </c>
      <c r="B9" s="23">
        <f>B8/B7</f>
        <v>0.99646529562982</v>
      </c>
    </row>
    <row r="10" spans="1:2" s="6" customFormat="1" ht="29.25" customHeight="1" hidden="1">
      <c r="A10" s="21" t="s">
        <v>62</v>
      </c>
      <c r="B10" s="20">
        <v>2779</v>
      </c>
    </row>
    <row r="11" spans="1:2" s="6" customFormat="1" ht="29.25" customHeight="1" hidden="1">
      <c r="A11" s="21" t="s">
        <v>63</v>
      </c>
      <c r="B11" s="23">
        <f>B10/B8</f>
        <v>0.8961625282167043</v>
      </c>
    </row>
    <row r="12" spans="1:2" s="6" customFormat="1" ht="29.25" customHeight="1" hidden="1">
      <c r="A12" s="22" t="s">
        <v>6</v>
      </c>
      <c r="B12" s="24">
        <v>1427</v>
      </c>
    </row>
    <row r="13" spans="1:2" s="6" customFormat="1" ht="29.25" customHeight="1" hidden="1">
      <c r="A13" s="22" t="s">
        <v>13</v>
      </c>
      <c r="B13" s="23">
        <f>B12/B8</f>
        <v>0.4601741373750403</v>
      </c>
    </row>
    <row r="14" spans="1:2" s="6" customFormat="1" ht="29.25" customHeight="1" hidden="1">
      <c r="A14" s="25" t="s">
        <v>7</v>
      </c>
      <c r="B14" s="20">
        <v>1140</v>
      </c>
    </row>
    <row r="15" spans="1:2" s="6" customFormat="1" ht="29.25" customHeight="1" hidden="1">
      <c r="A15" s="26" t="s">
        <v>65</v>
      </c>
      <c r="B15" s="20">
        <v>1140</v>
      </c>
    </row>
    <row r="16" spans="1:2" s="6" customFormat="1" ht="23.25" customHeight="1" hidden="1">
      <c r="A16" s="22" t="s">
        <v>12</v>
      </c>
      <c r="B16" s="23">
        <f>B15/B14</f>
        <v>1</v>
      </c>
    </row>
    <row r="17" spans="1:2" s="6" customFormat="1" ht="45.75" customHeight="1" hidden="1">
      <c r="A17" s="21" t="s">
        <v>106</v>
      </c>
      <c r="B17" s="20">
        <v>1074</v>
      </c>
    </row>
    <row r="18" spans="1:3" s="5" customFormat="1" ht="29.25" customHeight="1" hidden="1">
      <c r="A18" s="21" t="s">
        <v>107</v>
      </c>
      <c r="B18" s="27">
        <v>691.6</v>
      </c>
      <c r="C18" s="10"/>
    </row>
    <row r="19" spans="1:3" s="5" customFormat="1" ht="29.25" customHeight="1" hidden="1">
      <c r="A19" s="26" t="s">
        <v>61</v>
      </c>
      <c r="B19" s="23">
        <f>B18/B17</f>
        <v>0.6439478584729982</v>
      </c>
      <c r="C19" s="11"/>
    </row>
    <row r="20" spans="1:2" s="6" customFormat="1" ht="29.25" customHeight="1" hidden="1">
      <c r="A20" s="28" t="s">
        <v>10</v>
      </c>
      <c r="B20" s="29">
        <v>4200</v>
      </c>
    </row>
    <row r="21" spans="1:2" s="6" customFormat="1" ht="29.25" customHeight="1" hidden="1">
      <c r="A21" s="30" t="s">
        <v>4</v>
      </c>
      <c r="B21" s="31">
        <v>1033</v>
      </c>
    </row>
    <row r="22" spans="1:2" s="6" customFormat="1" ht="29.25" customHeight="1" hidden="1">
      <c r="A22" s="30" t="s">
        <v>3</v>
      </c>
      <c r="B22" s="32">
        <f>B21/B20</f>
        <v>0.24595238095238095</v>
      </c>
    </row>
    <row r="23" spans="1:2" s="6" customFormat="1" ht="29.25" customHeight="1" hidden="1">
      <c r="A23" s="30" t="s">
        <v>15</v>
      </c>
      <c r="B23" s="31">
        <v>614</v>
      </c>
    </row>
    <row r="24" spans="1:2" s="6" customFormat="1" ht="29.25" customHeight="1" hidden="1">
      <c r="A24" s="30" t="s">
        <v>90</v>
      </c>
      <c r="B24" s="23">
        <f>B23/B21</f>
        <v>0.5943852855759922</v>
      </c>
    </row>
    <row r="25" spans="1:2" s="6" customFormat="1" ht="29.25" customHeight="1" hidden="1">
      <c r="A25" s="21" t="s">
        <v>89</v>
      </c>
      <c r="B25" s="33">
        <v>3492</v>
      </c>
    </row>
    <row r="26" spans="1:2" s="6" customFormat="1" ht="29.25" customHeight="1" hidden="1">
      <c r="A26" s="22" t="s">
        <v>8</v>
      </c>
      <c r="B26" s="33">
        <v>0</v>
      </c>
    </row>
    <row r="27" spans="1:2" s="6" customFormat="1" ht="29.25" customHeight="1" hidden="1">
      <c r="A27" s="26" t="s">
        <v>3</v>
      </c>
      <c r="B27" s="34">
        <f>B26/B25</f>
        <v>0</v>
      </c>
    </row>
    <row r="28" spans="1:2" s="6" customFormat="1" ht="29.25" customHeight="1" hidden="1">
      <c r="A28" s="22" t="s">
        <v>69</v>
      </c>
      <c r="B28" s="31">
        <v>2854</v>
      </c>
    </row>
    <row r="29" spans="1:2" s="6" customFormat="1" ht="29.25" customHeight="1" hidden="1">
      <c r="A29" s="26" t="s">
        <v>11</v>
      </c>
      <c r="B29" s="35">
        <f>B28/B20</f>
        <v>0.6795238095238095</v>
      </c>
    </row>
    <row r="30" spans="1:2" s="6" customFormat="1" ht="29.25" customHeight="1" hidden="1">
      <c r="A30" s="22" t="s">
        <v>88</v>
      </c>
      <c r="B30" s="31">
        <v>966</v>
      </c>
    </row>
    <row r="31" spans="1:2" s="6" customFormat="1" ht="29.25" customHeight="1" hidden="1">
      <c r="A31" s="22" t="s">
        <v>11</v>
      </c>
      <c r="B31" s="35">
        <f>B30/B25</f>
        <v>0.2766323024054983</v>
      </c>
    </row>
    <row r="32" spans="1:2" s="6" customFormat="1" ht="29.25" customHeight="1" hidden="1">
      <c r="A32" s="30" t="s">
        <v>70</v>
      </c>
      <c r="B32" s="31">
        <v>2765</v>
      </c>
    </row>
    <row r="33" spans="1:2" s="6" customFormat="1" ht="29.25" customHeight="1" hidden="1">
      <c r="A33" s="26" t="s">
        <v>11</v>
      </c>
      <c r="B33" s="34">
        <f>B32/B20</f>
        <v>0.6583333333333333</v>
      </c>
    </row>
    <row r="34" spans="1:2" s="6" customFormat="1" ht="29.25" customHeight="1" hidden="1">
      <c r="A34" s="30" t="s">
        <v>71</v>
      </c>
      <c r="B34" s="31">
        <v>3151</v>
      </c>
    </row>
    <row r="35" spans="1:2" s="6" customFormat="1" ht="29.25" customHeight="1" hidden="1">
      <c r="A35" s="26" t="s">
        <v>11</v>
      </c>
      <c r="B35" s="34">
        <f>B34/B25</f>
        <v>0.902348224513173</v>
      </c>
    </row>
    <row r="36" spans="1:2" s="6" customFormat="1" ht="29.25" customHeight="1" hidden="1">
      <c r="A36" s="36" t="s">
        <v>5</v>
      </c>
      <c r="B36" s="29">
        <v>6295</v>
      </c>
    </row>
    <row r="37" spans="1:2" s="6" customFormat="1" ht="29.25" customHeight="1" hidden="1">
      <c r="A37" s="30" t="s">
        <v>72</v>
      </c>
      <c r="B37" s="31">
        <v>6295</v>
      </c>
    </row>
    <row r="38" spans="1:2" s="6" customFormat="1" ht="29.25" customHeight="1" hidden="1">
      <c r="A38" s="26" t="s">
        <v>2</v>
      </c>
      <c r="B38" s="34">
        <f>B37/B36</f>
        <v>1</v>
      </c>
    </row>
    <row r="39" spans="1:2" s="6" customFormat="1" ht="29.25" customHeight="1" hidden="1">
      <c r="A39" s="37" t="s">
        <v>14</v>
      </c>
      <c r="B39" s="31">
        <v>5242</v>
      </c>
    </row>
    <row r="40" spans="1:3" s="5" customFormat="1" ht="33" customHeight="1" hidden="1">
      <c r="A40" s="21" t="s">
        <v>9</v>
      </c>
      <c r="B40" s="20">
        <v>13257</v>
      </c>
      <c r="C40" s="10"/>
    </row>
    <row r="41" spans="1:3" s="5" customFormat="1" ht="24" customHeight="1" hidden="1" outlineLevel="2">
      <c r="A41" s="40" t="s">
        <v>66</v>
      </c>
      <c r="B41" s="41">
        <v>5855</v>
      </c>
      <c r="C41" s="11"/>
    </row>
    <row r="42" spans="1:3" s="5" customFormat="1" ht="29.25" customHeight="1" hidden="1" outlineLevel="2">
      <c r="A42" s="40" t="s">
        <v>64</v>
      </c>
      <c r="B42" s="31">
        <v>4844</v>
      </c>
      <c r="C42" s="11"/>
    </row>
    <row r="43" spans="1:3" s="5" customFormat="1" ht="29.25" customHeight="1" hidden="1" outlineLevel="2">
      <c r="A43" s="40" t="s">
        <v>67</v>
      </c>
      <c r="B43" s="41">
        <v>20</v>
      </c>
      <c r="C43" s="11"/>
    </row>
    <row r="44" spans="1:3" s="5" customFormat="1" ht="29.25" customHeight="1" hidden="1" outlineLevel="2">
      <c r="A44" s="40" t="s">
        <v>68</v>
      </c>
      <c r="B44" s="31">
        <v>350</v>
      </c>
      <c r="C44" s="11"/>
    </row>
    <row r="45" spans="1:3" s="5" customFormat="1" ht="29.25" customHeight="1" outlineLevel="2">
      <c r="A45" s="56" t="s">
        <v>118</v>
      </c>
      <c r="B45" s="57">
        <v>14564</v>
      </c>
      <c r="C45" s="11"/>
    </row>
    <row r="46" spans="1:3" s="5" customFormat="1" ht="29.25" customHeight="1" outlineLevel="2">
      <c r="A46" s="56" t="s">
        <v>117</v>
      </c>
      <c r="B46" s="59">
        <f>B45/14564*100</f>
        <v>100</v>
      </c>
      <c r="C46" s="11"/>
    </row>
    <row r="47" spans="1:3" s="5" customFormat="1" ht="29.25" customHeight="1" outlineLevel="2">
      <c r="A47" s="56" t="s">
        <v>114</v>
      </c>
      <c r="B47" s="57">
        <v>14564</v>
      </c>
      <c r="C47" s="11"/>
    </row>
    <row r="48" spans="1:3" s="5" customFormat="1" ht="29.25" customHeight="1" outlineLevel="2">
      <c r="A48" s="56" t="s">
        <v>115</v>
      </c>
      <c r="B48" s="57">
        <v>28546</v>
      </c>
      <c r="C48" s="11"/>
    </row>
    <row r="49" spans="1:3" s="5" customFormat="1" ht="29.25" customHeight="1" outlineLevel="2">
      <c r="A49" s="56" t="s">
        <v>41</v>
      </c>
      <c r="B49" s="59">
        <f>B48/B47*10</f>
        <v>19.600384509750068</v>
      </c>
      <c r="C49" s="11"/>
    </row>
    <row r="50" spans="1:3" s="5" customFormat="1" ht="29.25" customHeight="1" outlineLevel="2">
      <c r="A50" s="56" t="s">
        <v>42</v>
      </c>
      <c r="B50" s="57">
        <v>241</v>
      </c>
      <c r="C50" s="11"/>
    </row>
    <row r="51" spans="1:3" s="5" customFormat="1" ht="29.25" customHeight="1" outlineLevel="2">
      <c r="A51" s="56" t="s">
        <v>117</v>
      </c>
      <c r="B51" s="59">
        <f>B50/343*100</f>
        <v>70.26239067055393</v>
      </c>
      <c r="C51" s="11"/>
    </row>
    <row r="52" spans="1:3" s="5" customFormat="1" ht="29.25" customHeight="1" outlineLevel="2">
      <c r="A52" s="56" t="s">
        <v>43</v>
      </c>
      <c r="B52" s="57">
        <v>4524</v>
      </c>
      <c r="C52" s="11"/>
    </row>
    <row r="53" spans="1:3" s="5" customFormat="1" ht="29.25" customHeight="1" outlineLevel="2">
      <c r="A53" s="56" t="s">
        <v>41</v>
      </c>
      <c r="B53" s="57">
        <f>B52/B50*10</f>
        <v>187.71784232365147</v>
      </c>
      <c r="C53" s="11"/>
    </row>
    <row r="54" spans="1:3" s="5" customFormat="1" ht="29.25" customHeight="1" outlineLevel="2">
      <c r="A54" s="56" t="s">
        <v>125</v>
      </c>
      <c r="B54" s="57">
        <v>65</v>
      </c>
      <c r="C54" s="11"/>
    </row>
    <row r="55" spans="1:3" s="5" customFormat="1" ht="29.25" customHeight="1" outlineLevel="2">
      <c r="A55" s="56" t="s">
        <v>112</v>
      </c>
      <c r="B55" s="57">
        <v>2</v>
      </c>
      <c r="C55" s="11"/>
    </row>
    <row r="56" spans="1:3" s="5" customFormat="1" ht="29.25" customHeight="1" outlineLevel="2">
      <c r="A56" s="56" t="s">
        <v>113</v>
      </c>
      <c r="B56" s="57">
        <v>10</v>
      </c>
      <c r="C56" s="11"/>
    </row>
    <row r="57" spans="1:3" s="5" customFormat="1" ht="29.25" customHeight="1" outlineLevel="2">
      <c r="A57" s="56" t="s">
        <v>41</v>
      </c>
      <c r="B57" s="57">
        <f>B56/B55*10</f>
        <v>50</v>
      </c>
      <c r="C57" s="11"/>
    </row>
    <row r="58" spans="1:3" s="5" customFormat="1" ht="29.25" customHeight="1" outlineLevel="2">
      <c r="A58" s="56" t="s">
        <v>119</v>
      </c>
      <c r="B58" s="59">
        <v>10.9</v>
      </c>
      <c r="C58" s="11"/>
    </row>
    <row r="59" spans="1:3" s="5" customFormat="1" ht="29.25" customHeight="1" outlineLevel="2">
      <c r="A59" s="56" t="s">
        <v>120</v>
      </c>
      <c r="B59" s="59">
        <v>17.5</v>
      </c>
      <c r="C59" s="11"/>
    </row>
    <row r="60" spans="1:3" s="5" customFormat="1" ht="29.25" customHeight="1" outlineLevel="2">
      <c r="A60" s="56" t="s">
        <v>41</v>
      </c>
      <c r="B60" s="59">
        <f>B59/B58*10</f>
        <v>16.05504587155963</v>
      </c>
      <c r="C60" s="11"/>
    </row>
    <row r="61" spans="1:3" s="5" customFormat="1" ht="29.25" customHeight="1" outlineLevel="2">
      <c r="A61" s="56" t="s">
        <v>121</v>
      </c>
      <c r="B61" s="59">
        <v>69.5</v>
      </c>
      <c r="C61" s="11"/>
    </row>
    <row r="62" spans="1:3" s="5" customFormat="1" ht="29.25" customHeight="1" outlineLevel="2">
      <c r="A62" s="56" t="s">
        <v>122</v>
      </c>
      <c r="B62" s="59">
        <v>122.5</v>
      </c>
      <c r="C62" s="11"/>
    </row>
    <row r="63" spans="1:3" s="5" customFormat="1" ht="29.25" customHeight="1" outlineLevel="2">
      <c r="A63" s="56" t="s">
        <v>41</v>
      </c>
      <c r="B63" s="59">
        <f>B62/B61*10</f>
        <v>17.62589928057554</v>
      </c>
      <c r="C63" s="11"/>
    </row>
    <row r="64" spans="1:3" s="5" customFormat="1" ht="29.25" customHeight="1" outlineLevel="2">
      <c r="A64" s="56" t="s">
        <v>123</v>
      </c>
      <c r="B64" s="59">
        <v>50</v>
      </c>
      <c r="C64" s="11"/>
    </row>
    <row r="65" spans="1:3" s="5" customFormat="1" ht="29.25" customHeight="1" outlineLevel="2">
      <c r="A65" s="56" t="s">
        <v>124</v>
      </c>
      <c r="B65" s="59">
        <v>40</v>
      </c>
      <c r="C65" s="11"/>
    </row>
    <row r="66" spans="1:3" s="5" customFormat="1" ht="29.25" customHeight="1" outlineLevel="2">
      <c r="A66" s="56" t="s">
        <v>41</v>
      </c>
      <c r="B66" s="59">
        <f>B65/B64*10</f>
        <v>8</v>
      </c>
      <c r="C66" s="11"/>
    </row>
    <row r="67" spans="1:3" s="5" customFormat="1" ht="29.25" customHeight="1" outlineLevel="2">
      <c r="A67" s="38" t="s">
        <v>111</v>
      </c>
      <c r="B67" s="41">
        <v>6117</v>
      </c>
      <c r="C67" s="11"/>
    </row>
    <row r="68" spans="1:3" s="5" customFormat="1" ht="29.25" customHeight="1" hidden="1" outlineLevel="1">
      <c r="A68" s="42" t="s">
        <v>76</v>
      </c>
      <c r="B68" s="43"/>
      <c r="C68" s="11"/>
    </row>
    <row r="69" spans="1:3" s="5" customFormat="1" ht="29.25" customHeight="1" hidden="1" outlineLevel="1">
      <c r="A69" s="44" t="s">
        <v>74</v>
      </c>
      <c r="B69" s="41"/>
      <c r="C69" s="11"/>
    </row>
    <row r="70" spans="1:3" s="5" customFormat="1" ht="29.25" customHeight="1" hidden="1" outlineLevel="1">
      <c r="A70" s="45" t="s">
        <v>75</v>
      </c>
      <c r="B70" s="41"/>
      <c r="C70" s="11"/>
    </row>
    <row r="71" spans="1:3" s="5" customFormat="1" ht="29.25" customHeight="1" outlineLevel="1">
      <c r="A71" s="58" t="s">
        <v>52</v>
      </c>
      <c r="B71" s="57">
        <v>4305</v>
      </c>
      <c r="C71" s="11"/>
    </row>
    <row r="72" spans="1:3" s="5" customFormat="1" ht="29.25" customHeight="1" outlineLevel="1">
      <c r="A72" s="58" t="s">
        <v>116</v>
      </c>
      <c r="B72" s="57">
        <v>5170</v>
      </c>
      <c r="C72" s="11"/>
    </row>
    <row r="73" spans="1:3" s="5" customFormat="1" ht="29.25" customHeight="1" hidden="1">
      <c r="A73" s="21" t="s">
        <v>16</v>
      </c>
      <c r="B73" s="41">
        <v>40</v>
      </c>
      <c r="C73" s="10"/>
    </row>
    <row r="74" spans="1:3" s="5" customFormat="1" ht="29.25" customHeight="1" hidden="1">
      <c r="A74" s="26" t="s">
        <v>2</v>
      </c>
      <c r="B74" s="39"/>
      <c r="C74" s="11"/>
    </row>
    <row r="75" spans="1:2" ht="31.5" customHeight="1" hidden="1">
      <c r="A75" s="22" t="s">
        <v>2</v>
      </c>
      <c r="B75" s="39"/>
    </row>
    <row r="76" spans="1:2" ht="8.25" customHeight="1" hidden="1">
      <c r="A76" s="22"/>
      <c r="B76" s="39"/>
    </row>
    <row r="77" spans="1:2" s="6" customFormat="1" ht="29.25" customHeight="1" hidden="1">
      <c r="A77" s="21" t="s">
        <v>28</v>
      </c>
      <c r="B77" s="29"/>
    </row>
    <row r="78" spans="1:2" s="6" customFormat="1" ht="24.75" customHeight="1" hidden="1">
      <c r="A78" s="21" t="s">
        <v>57</v>
      </c>
      <c r="B78" s="29"/>
    </row>
    <row r="79" spans="1:2" s="6" customFormat="1" ht="22.5" customHeight="1" hidden="1">
      <c r="A79" s="21" t="s">
        <v>55</v>
      </c>
      <c r="B79" s="29"/>
    </row>
    <row r="80" spans="1:2" s="6" customFormat="1" ht="45" customHeight="1" hidden="1">
      <c r="A80" s="21" t="s">
        <v>58</v>
      </c>
      <c r="B80" s="29"/>
    </row>
    <row r="81" spans="1:2" s="6" customFormat="1" ht="22.5" customHeight="1" hidden="1">
      <c r="A81" s="21" t="s">
        <v>59</v>
      </c>
      <c r="B81" s="29"/>
    </row>
    <row r="82" spans="1:2" s="6" customFormat="1" ht="28.5" customHeight="1" hidden="1">
      <c r="A82" s="21" t="s">
        <v>54</v>
      </c>
      <c r="B82" s="29"/>
    </row>
    <row r="83" spans="1:2" s="6" customFormat="1" ht="43.5" customHeight="1" hidden="1">
      <c r="A83" s="38" t="s">
        <v>29</v>
      </c>
      <c r="B83" s="29"/>
    </row>
    <row r="84" spans="1:2" s="6" customFormat="1" ht="22.5" customHeight="1" hidden="1">
      <c r="A84" s="22" t="s">
        <v>84</v>
      </c>
      <c r="B84" s="47"/>
    </row>
    <row r="85" spans="1:2" s="6" customFormat="1" ht="24" customHeight="1" hidden="1">
      <c r="A85" s="21" t="s">
        <v>30</v>
      </c>
      <c r="B85" s="29"/>
    </row>
    <row r="86" spans="1:2" s="6" customFormat="1" ht="22.5" customHeight="1" hidden="1">
      <c r="A86" s="21" t="s">
        <v>31</v>
      </c>
      <c r="B86" s="29"/>
    </row>
    <row r="87" spans="1:2" s="6" customFormat="1" ht="22.5" customHeight="1" hidden="1">
      <c r="A87" s="21" t="s">
        <v>32</v>
      </c>
      <c r="B87" s="29"/>
    </row>
    <row r="88" spans="1:2" s="7" customFormat="1" ht="22.5" customHeight="1" hidden="1">
      <c r="A88" s="22" t="s">
        <v>56</v>
      </c>
      <c r="B88" s="29"/>
    </row>
    <row r="89" spans="1:2" s="6" customFormat="1" ht="26.25" customHeight="1" hidden="1">
      <c r="A89" s="38" t="s">
        <v>33</v>
      </c>
      <c r="B89" s="46"/>
    </row>
    <row r="90" spans="1:2" s="6" customFormat="1" ht="24.75" customHeight="1" hidden="1">
      <c r="A90" s="22" t="s">
        <v>84</v>
      </c>
      <c r="B90" s="39"/>
    </row>
    <row r="91" spans="1:2" s="6" customFormat="1" ht="22.5" customHeight="1" hidden="1">
      <c r="A91" s="21" t="s">
        <v>30</v>
      </c>
      <c r="B91" s="46"/>
    </row>
    <row r="92" spans="1:2" s="6" customFormat="1" ht="22.5" customHeight="1" hidden="1">
      <c r="A92" s="21" t="s">
        <v>31</v>
      </c>
      <c r="B92" s="46"/>
    </row>
    <row r="93" spans="1:2" s="6" customFormat="1" ht="25.5" customHeight="1" hidden="1">
      <c r="A93" s="21" t="s">
        <v>32</v>
      </c>
      <c r="B93" s="46"/>
    </row>
    <row r="94" spans="1:2" s="6" customFormat="1" ht="28.5" customHeight="1" hidden="1">
      <c r="A94" s="38" t="s">
        <v>34</v>
      </c>
      <c r="B94" s="46"/>
    </row>
    <row r="95" spans="1:2" s="6" customFormat="1" ht="27" customHeight="1" hidden="1">
      <c r="A95" s="21" t="s">
        <v>30</v>
      </c>
      <c r="B95" s="46"/>
    </row>
    <row r="96" spans="1:2" s="6" customFormat="1" ht="27" customHeight="1" hidden="1">
      <c r="A96" s="21" t="s">
        <v>31</v>
      </c>
      <c r="B96" s="46"/>
    </row>
    <row r="97" spans="1:2" s="6" customFormat="1" ht="27" customHeight="1" hidden="1">
      <c r="A97" s="21" t="s">
        <v>32</v>
      </c>
      <c r="B97" s="46"/>
    </row>
    <row r="98" spans="1:2" s="6" customFormat="1" ht="27" customHeight="1" hidden="1">
      <c r="A98" s="38" t="s">
        <v>41</v>
      </c>
      <c r="B98" s="48" t="e">
        <f>B94/B89*10</f>
        <v>#DIV/0!</v>
      </c>
    </row>
    <row r="99" spans="1:2" s="6" customFormat="1" ht="27" customHeight="1" hidden="1">
      <c r="A99" s="21" t="s">
        <v>37</v>
      </c>
      <c r="B99" s="48"/>
    </row>
    <row r="100" spans="1:2" s="6" customFormat="1" ht="27" customHeight="1" hidden="1">
      <c r="A100" s="21" t="s">
        <v>35</v>
      </c>
      <c r="B100" s="48"/>
    </row>
    <row r="101" spans="1:2" s="6" customFormat="1" ht="27" customHeight="1" hidden="1">
      <c r="A101" s="21" t="s">
        <v>36</v>
      </c>
      <c r="B101" s="48"/>
    </row>
    <row r="102" spans="1:2" s="6" customFormat="1" ht="27" customHeight="1" hidden="1">
      <c r="A102" s="49" t="s">
        <v>38</v>
      </c>
      <c r="B102" s="29"/>
    </row>
    <row r="103" spans="1:2" s="6" customFormat="1" ht="27" customHeight="1" hidden="1">
      <c r="A103" s="38" t="s">
        <v>53</v>
      </c>
      <c r="B103" s="29"/>
    </row>
    <row r="104" spans="1:2" s="6" customFormat="1" ht="27" customHeight="1" hidden="1">
      <c r="A104" s="38" t="s">
        <v>86</v>
      </c>
      <c r="B104" s="48"/>
    </row>
    <row r="105" spans="1:2" s="6" customFormat="1" ht="27" customHeight="1" hidden="1">
      <c r="A105" s="21" t="s">
        <v>102</v>
      </c>
      <c r="B105" s="50"/>
    </row>
    <row r="106" spans="1:2" s="6" customFormat="1" ht="27" customHeight="1" hidden="1" outlineLevel="1">
      <c r="A106" s="21" t="s">
        <v>103</v>
      </c>
      <c r="B106" s="29"/>
    </row>
    <row r="107" spans="1:2" s="6" customFormat="1" ht="27" customHeight="1" hidden="1" outlineLevel="1">
      <c r="A107" s="38" t="s">
        <v>42</v>
      </c>
      <c r="B107" s="46"/>
    </row>
    <row r="108" spans="1:2" s="6" customFormat="1" ht="27" customHeight="1" hidden="1">
      <c r="A108" s="22" t="s">
        <v>2</v>
      </c>
      <c r="B108" s="39"/>
    </row>
    <row r="109" spans="1:2" s="6" customFormat="1" ht="27" customHeight="1" hidden="1">
      <c r="A109" s="22" t="s">
        <v>87</v>
      </c>
      <c r="B109" s="51"/>
    </row>
    <row r="110" spans="1:2" s="6" customFormat="1" ht="27" customHeight="1" hidden="1">
      <c r="A110" s="38" t="s">
        <v>43</v>
      </c>
      <c r="B110" s="52"/>
    </row>
    <row r="111" spans="1:2" s="6" customFormat="1" ht="27" customHeight="1" hidden="1">
      <c r="A111" s="38" t="s">
        <v>41</v>
      </c>
      <c r="B111" s="50"/>
    </row>
    <row r="112" spans="1:2" s="6" customFormat="1" ht="27" customHeight="1" hidden="1" outlineLevel="1">
      <c r="A112" s="21" t="s">
        <v>44</v>
      </c>
      <c r="B112" s="29"/>
    </row>
    <row r="113" spans="1:2" s="6" customFormat="1" ht="27" customHeight="1" hidden="1" outlineLevel="1">
      <c r="A113" s="38" t="s">
        <v>45</v>
      </c>
      <c r="B113" s="46"/>
    </row>
    <row r="114" spans="1:2" s="6" customFormat="1" ht="23.25" customHeight="1" hidden="1">
      <c r="A114" s="22" t="s">
        <v>2</v>
      </c>
      <c r="B114" s="39"/>
    </row>
    <row r="115" spans="1:2" s="6" customFormat="1" ht="27" customHeight="1" hidden="1">
      <c r="A115" s="38" t="s">
        <v>46</v>
      </c>
      <c r="B115" s="46"/>
    </row>
    <row r="116" spans="1:2" s="6" customFormat="1" ht="28.5" customHeight="1" hidden="1">
      <c r="A116" s="38" t="s">
        <v>41</v>
      </c>
      <c r="B116" s="50"/>
    </row>
    <row r="117" spans="1:2" s="6" customFormat="1" ht="27" customHeight="1" hidden="1" outlineLevel="1">
      <c r="A117" s="21" t="s">
        <v>48</v>
      </c>
      <c r="B117" s="29"/>
    </row>
    <row r="118" spans="1:2" s="6" customFormat="1" ht="27" customHeight="1" hidden="1" outlineLevel="1">
      <c r="A118" s="38" t="s">
        <v>49</v>
      </c>
      <c r="B118" s="46"/>
    </row>
    <row r="119" spans="1:2" s="6" customFormat="1" ht="27" customHeight="1" hidden="1">
      <c r="A119" s="22" t="s">
        <v>2</v>
      </c>
      <c r="B119" s="39"/>
    </row>
    <row r="120" spans="1:2" s="6" customFormat="1" ht="27" customHeight="1" hidden="1">
      <c r="A120" s="38" t="s">
        <v>50</v>
      </c>
      <c r="B120" s="46"/>
    </row>
    <row r="121" spans="1:2" s="6" customFormat="1" ht="27" customHeight="1" hidden="1">
      <c r="A121" s="38" t="s">
        <v>41</v>
      </c>
      <c r="B121" s="50"/>
    </row>
    <row r="122" spans="1:2" s="6" customFormat="1" ht="27" customHeight="1" hidden="1">
      <c r="A122" s="49" t="s">
        <v>79</v>
      </c>
      <c r="B122" s="46"/>
    </row>
    <row r="123" spans="1:2" s="6" customFormat="1" ht="27" customHeight="1" hidden="1">
      <c r="A123" s="38" t="s">
        <v>80</v>
      </c>
      <c r="B123" s="39"/>
    </row>
    <row r="124" spans="1:2" s="6" customFormat="1" ht="27" customHeight="1" hidden="1">
      <c r="A124" s="38" t="s">
        <v>41</v>
      </c>
      <c r="B124" s="31"/>
    </row>
    <row r="125" spans="1:2" s="6" customFormat="1" ht="27" customHeight="1" hidden="1" outlineLevel="1">
      <c r="A125" s="49" t="s">
        <v>39</v>
      </c>
      <c r="B125" s="46"/>
    </row>
    <row r="126" spans="1:2" s="6" customFormat="1" ht="27" customHeight="1" hidden="1" outlineLevel="1">
      <c r="A126" s="38" t="s">
        <v>40</v>
      </c>
      <c r="B126" s="46"/>
    </row>
    <row r="127" spans="1:2" s="6" customFormat="1" ht="27" customHeight="1" hidden="1">
      <c r="A127" s="38" t="s">
        <v>41</v>
      </c>
      <c r="B127" s="50"/>
    </row>
    <row r="128" spans="1:2" s="6" customFormat="1" ht="27" customHeight="1" hidden="1">
      <c r="A128" s="49" t="s">
        <v>47</v>
      </c>
      <c r="B128" s="46"/>
    </row>
    <row r="129" spans="1:2" s="6" customFormat="1" ht="27" customHeight="1" hidden="1">
      <c r="A129" s="49" t="s">
        <v>82</v>
      </c>
      <c r="B129" s="46"/>
    </row>
    <row r="130" spans="1:2" s="6" customFormat="1" ht="27" customHeight="1" hidden="1">
      <c r="A130" s="49" t="s">
        <v>83</v>
      </c>
      <c r="B130" s="46"/>
    </row>
    <row r="131" spans="1:2" s="7" customFormat="1" ht="29.25" customHeight="1" hidden="1">
      <c r="A131" s="38" t="s">
        <v>81</v>
      </c>
      <c r="B131" s="46"/>
    </row>
    <row r="132" spans="1:2" s="7" customFormat="1" ht="29.25" customHeight="1" hidden="1">
      <c r="A132" s="22" t="s">
        <v>85</v>
      </c>
      <c r="B132" s="34"/>
    </row>
    <row r="133" spans="1:2" s="6" customFormat="1" ht="27" customHeight="1" hidden="1">
      <c r="A133" s="38" t="s">
        <v>52</v>
      </c>
      <c r="B133" s="29"/>
    </row>
    <row r="134" spans="1:2" s="6" customFormat="1" ht="27" customHeight="1" hidden="1" outlineLevel="1">
      <c r="A134" s="38" t="s">
        <v>51</v>
      </c>
      <c r="B134" s="29"/>
    </row>
    <row r="135" spans="1:2" s="6" customFormat="1" ht="27" customHeight="1" hidden="1" outlineLevel="1">
      <c r="A135" s="38" t="s">
        <v>99</v>
      </c>
      <c r="B135" s="29"/>
    </row>
    <row r="136" spans="1:2" s="6" customFormat="1" ht="27" customHeight="1" hidden="1">
      <c r="A136" s="22" t="s">
        <v>2</v>
      </c>
      <c r="B136" s="23" t="e">
        <f>B135/B134</f>
        <v>#DIV/0!</v>
      </c>
    </row>
    <row r="137" spans="1:2" s="6" customFormat="1" ht="27" customHeight="1" hidden="1">
      <c r="A137" s="21" t="s">
        <v>100</v>
      </c>
      <c r="B137" s="53"/>
    </row>
    <row r="138" spans="1:2" s="6" customFormat="1" ht="27" customHeight="1" hidden="1">
      <c r="A138" s="21" t="s">
        <v>101</v>
      </c>
      <c r="B138" s="53"/>
    </row>
    <row r="139" spans="1:2" s="6" customFormat="1" ht="9.75" customHeight="1" hidden="1">
      <c r="A139" s="21"/>
      <c r="B139" s="53"/>
    </row>
    <row r="140" spans="1:2" s="7" customFormat="1" ht="29.25" customHeight="1" hidden="1" outlineLevel="1">
      <c r="A140" s="21" t="s">
        <v>22</v>
      </c>
      <c r="B140" s="29"/>
    </row>
    <row r="141" spans="1:2" s="7" customFormat="1" ht="29.25" customHeight="1" hidden="1">
      <c r="A141" s="21" t="s">
        <v>26</v>
      </c>
      <c r="B141" s="54" t="e">
        <f>#REF!/B140</f>
        <v>#REF!</v>
      </c>
    </row>
    <row r="142" spans="1:2" s="12" customFormat="1" ht="29.25" customHeight="1" hidden="1" outlineLevel="1">
      <c r="A142" s="49" t="s">
        <v>108</v>
      </c>
      <c r="B142" s="46"/>
    </row>
    <row r="143" spans="1:2" s="7" customFormat="1" ht="29.25" customHeight="1" hidden="1" outlineLevel="1">
      <c r="A143" s="21" t="s">
        <v>77</v>
      </c>
      <c r="B143" s="46"/>
    </row>
    <row r="144" spans="1:2" s="12" customFormat="1" ht="29.25" customHeight="1" hidden="1" outlineLevel="1">
      <c r="A144" s="38" t="s">
        <v>27</v>
      </c>
      <c r="B144" s="46"/>
    </row>
    <row r="145" spans="1:2" s="7" customFormat="1" ht="29.25" customHeight="1" hidden="1">
      <c r="A145" s="21" t="s">
        <v>78</v>
      </c>
      <c r="B145" s="54" t="e">
        <f>B144/B143</f>
        <v>#DIV/0!</v>
      </c>
    </row>
    <row r="146" spans="1:2" s="7" customFormat="1" ht="29.25" customHeight="1">
      <c r="A146" s="56" t="s">
        <v>2</v>
      </c>
      <c r="B146" s="34">
        <f>B72/6975</f>
        <v>0.7412186379928315</v>
      </c>
    </row>
    <row r="147" spans="1:2" s="7" customFormat="1" ht="29.25" customHeight="1">
      <c r="A147" s="22" t="s">
        <v>73</v>
      </c>
      <c r="B147" s="46" t="s">
        <v>17</v>
      </c>
    </row>
    <row r="148" spans="1:2" s="12" customFormat="1" ht="29.25" customHeight="1" outlineLevel="1">
      <c r="A148" s="49" t="s">
        <v>95</v>
      </c>
      <c r="B148" s="46">
        <v>3120</v>
      </c>
    </row>
    <row r="149" spans="1:12" s="7" customFormat="1" ht="29.25" customHeight="1" outlineLevel="1">
      <c r="A149" s="22" t="s">
        <v>19</v>
      </c>
      <c r="B149" s="52">
        <v>2518.1386373756864</v>
      </c>
      <c r="L149" s="7" t="s">
        <v>17</v>
      </c>
    </row>
    <row r="150" spans="1:3" s="7" customFormat="1" ht="29.25" customHeight="1" outlineLevel="1">
      <c r="A150" s="22" t="s">
        <v>23</v>
      </c>
      <c r="B150" s="31">
        <f>B148*0.45</f>
        <v>1404</v>
      </c>
      <c r="C150" s="14"/>
    </row>
    <row r="151" spans="1:2" s="7" customFormat="1" ht="29.25" customHeight="1">
      <c r="A151" s="49" t="s">
        <v>110</v>
      </c>
      <c r="B151" s="34">
        <f>B148/B149</f>
        <v>1.2390104157456365</v>
      </c>
    </row>
    <row r="152" spans="1:2" s="12" customFormat="1" ht="29.25" customHeight="1" outlineLevel="1">
      <c r="A152" s="49" t="s">
        <v>96</v>
      </c>
      <c r="B152" s="46">
        <v>7500</v>
      </c>
    </row>
    <row r="153" spans="1:2" s="7" customFormat="1" ht="29.25" customHeight="1" outlineLevel="1">
      <c r="A153" s="22" t="s">
        <v>20</v>
      </c>
      <c r="B153" s="52">
        <v>7710.984117559744</v>
      </c>
    </row>
    <row r="154" spans="1:2" s="7" customFormat="1" ht="29.25" customHeight="1" outlineLevel="1">
      <c r="A154" s="22" t="s">
        <v>24</v>
      </c>
      <c r="B154" s="55">
        <f>B152*0.3</f>
        <v>2250</v>
      </c>
    </row>
    <row r="155" spans="1:2" s="12" customFormat="1" ht="29.25" customHeight="1">
      <c r="A155" s="22" t="s">
        <v>93</v>
      </c>
      <c r="B155" s="34">
        <f>B152/B153</f>
        <v>0.9726384966765419</v>
      </c>
    </row>
    <row r="156" spans="1:2" s="12" customFormat="1" ht="29.25" customHeight="1" outlineLevel="1">
      <c r="A156" s="49" t="s">
        <v>97</v>
      </c>
      <c r="B156" s="46">
        <v>250</v>
      </c>
    </row>
    <row r="157" spans="1:2" s="7" customFormat="1" ht="29.25" customHeight="1" outlineLevel="1">
      <c r="A157" s="22" t="s">
        <v>21</v>
      </c>
      <c r="B157" s="52">
        <v>8767.819504230369</v>
      </c>
    </row>
    <row r="158" spans="1:2" s="7" customFormat="1" ht="29.25" customHeight="1" outlineLevel="1">
      <c r="A158" s="22" t="s">
        <v>25</v>
      </c>
      <c r="B158" s="55">
        <f>B156*0.19</f>
        <v>47.5</v>
      </c>
    </row>
    <row r="159" spans="1:2" s="12" customFormat="1" ht="29.25" customHeight="1">
      <c r="A159" s="49" t="s">
        <v>94</v>
      </c>
      <c r="B159" s="34">
        <f>B156/B157</f>
        <v>0.02851336069126172</v>
      </c>
    </row>
    <row r="160" spans="1:2" s="7" customFormat="1" ht="29.25" customHeight="1">
      <c r="A160" s="49" t="s">
        <v>18</v>
      </c>
      <c r="B160" s="46">
        <v>300</v>
      </c>
    </row>
    <row r="161" spans="1:2" s="7" customFormat="1" ht="26.25" customHeight="1">
      <c r="A161" s="22" t="s">
        <v>25</v>
      </c>
      <c r="B161" s="31">
        <f>B160*0.7</f>
        <v>210</v>
      </c>
    </row>
    <row r="162" spans="1:2" s="7" customFormat="1" ht="25.5" customHeight="1">
      <c r="A162" s="38" t="s">
        <v>109</v>
      </c>
      <c r="B162" s="52">
        <v>900</v>
      </c>
    </row>
    <row r="163" spans="1:3" s="7" customFormat="1" ht="28.5" customHeight="1">
      <c r="A163" s="22" t="s">
        <v>25</v>
      </c>
      <c r="B163" s="52">
        <f>B162*0.2</f>
        <v>180</v>
      </c>
      <c r="C163" s="62"/>
    </row>
    <row r="164" spans="1:2" s="7" customFormat="1" ht="29.25" customHeight="1">
      <c r="A164" s="38" t="s">
        <v>92</v>
      </c>
      <c r="B164" s="31">
        <f>(B150+B154+B158+B161+B163)*10</f>
        <v>40915</v>
      </c>
    </row>
    <row r="165" spans="1:2" s="7" customFormat="1" ht="29.25" customHeight="1">
      <c r="A165" s="22" t="s">
        <v>104</v>
      </c>
      <c r="B165" s="52">
        <v>1733</v>
      </c>
    </row>
    <row r="166" spans="1:2" s="7" customFormat="1" ht="24.75" customHeight="1">
      <c r="A166" s="60" t="s">
        <v>91</v>
      </c>
      <c r="B166" s="59">
        <f>B164/B165</f>
        <v>23.60934795152914</v>
      </c>
    </row>
    <row r="167" spans="1:2" ht="1.5" customHeight="1">
      <c r="A167" s="61"/>
      <c r="B167" s="8">
        <v>41</v>
      </c>
    </row>
    <row r="168" ht="16.5">
      <c r="A168" s="13"/>
    </row>
    <row r="169" ht="16.5">
      <c r="A169" s="13"/>
    </row>
    <row r="170" ht="16.5">
      <c r="A170" s="13"/>
    </row>
    <row r="171" ht="16.5">
      <c r="A171" s="13"/>
    </row>
    <row r="172" ht="16.5">
      <c r="A172" s="13"/>
    </row>
    <row r="173" ht="16.5">
      <c r="A173" s="13"/>
    </row>
    <row r="174" ht="16.5">
      <c r="A174" s="13"/>
    </row>
    <row r="175" ht="16.5">
      <c r="A175" s="13"/>
    </row>
    <row r="176" ht="16.5">
      <c r="A176" s="13"/>
    </row>
    <row r="177" ht="16.5">
      <c r="A177" s="13"/>
    </row>
    <row r="178" ht="16.5">
      <c r="A178" s="13"/>
    </row>
    <row r="179" ht="16.5">
      <c r="A179" s="13"/>
    </row>
    <row r="180" ht="16.5">
      <c r="A180" s="13"/>
    </row>
    <row r="181" ht="16.5">
      <c r="A181" s="13"/>
    </row>
    <row r="182" ht="16.5">
      <c r="A182" s="13"/>
    </row>
    <row r="183" ht="16.5">
      <c r="A183" s="13"/>
    </row>
    <row r="184" ht="16.5">
      <c r="A184" s="13"/>
    </row>
  </sheetData>
  <sheetProtection/>
  <mergeCells count="3">
    <mergeCell ref="B5:B6"/>
    <mergeCell ref="A2:B2"/>
    <mergeCell ref="A4:A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agro</cp:lastModifiedBy>
  <cp:lastPrinted>2012-09-26T07:18:41Z</cp:lastPrinted>
  <dcterms:created xsi:type="dcterms:W3CDTF">2001-05-07T11:51:26Z</dcterms:created>
  <dcterms:modified xsi:type="dcterms:W3CDTF">2012-09-26T08:36:49Z</dcterms:modified>
  <cp:category/>
  <cp:version/>
  <cp:contentType/>
  <cp:contentStatus/>
</cp:coreProperties>
</file>